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Motorcycle" sheetId="1" r:id="rId1"/>
    <sheet name="Rikshaw" sheetId="2" r:id="rId2"/>
    <sheet name="Conflicts &amp; wrong side movement" sheetId="3" r:id="rId3"/>
    <sheet name="Pedestrian" sheetId="4" r:id="rId4"/>
  </sheets>
  <definedNames>
    <definedName name="_xlnm._FilterDatabase" localSheetId="0" hidden="1">Motorcycle!$N$7:$Q$122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5" i="1" l="1"/>
  <c r="U46" i="1"/>
  <c r="U47" i="1"/>
  <c r="U48" i="1"/>
  <c r="U49" i="1"/>
  <c r="U50" i="1"/>
  <c r="U51" i="1"/>
  <c r="U52" i="1"/>
  <c r="U53" i="1"/>
  <c r="U44" i="1"/>
  <c r="U32" i="1"/>
  <c r="U33" i="1"/>
  <c r="U34" i="1"/>
  <c r="U35" i="1"/>
  <c r="U36" i="1"/>
  <c r="U37" i="1"/>
  <c r="U38" i="1"/>
  <c r="U39" i="1"/>
  <c r="U40" i="1"/>
  <c r="U31" i="1"/>
  <c r="U19" i="1"/>
  <c r="U20" i="1"/>
  <c r="U21" i="1"/>
  <c r="U22" i="1"/>
  <c r="U23" i="1"/>
  <c r="U24" i="1"/>
  <c r="U25" i="1"/>
  <c r="U26" i="1"/>
  <c r="U18" i="1"/>
  <c r="U8" i="1"/>
  <c r="U9" i="1"/>
  <c r="U10" i="1"/>
  <c r="U7" i="1"/>
  <c r="U6" i="1"/>
  <c r="C68" i="2" l="1"/>
  <c r="D68" i="2"/>
  <c r="C67" i="2"/>
  <c r="D67" i="2"/>
  <c r="C66" i="2"/>
  <c r="D66" i="2"/>
  <c r="C65" i="2"/>
  <c r="D65" i="2"/>
  <c r="L64" i="2"/>
  <c r="M64" i="2"/>
  <c r="C64" i="2"/>
  <c r="D64" i="2"/>
  <c r="L63" i="2"/>
  <c r="M63" i="2"/>
  <c r="C63" i="2"/>
  <c r="D63" i="2"/>
  <c r="L62" i="2"/>
  <c r="M62" i="2"/>
  <c r="C62" i="2"/>
  <c r="D62" i="2"/>
  <c r="L61" i="2"/>
  <c r="M61" i="2"/>
  <c r="C61" i="2"/>
  <c r="D61" i="2"/>
  <c r="L60" i="2"/>
  <c r="M60" i="2"/>
  <c r="C60" i="2"/>
  <c r="D60" i="2"/>
  <c r="L59" i="2"/>
  <c r="M59" i="2"/>
  <c r="C59" i="2"/>
  <c r="D59" i="2"/>
  <c r="L58" i="2"/>
  <c r="M58" i="2"/>
  <c r="C58" i="2"/>
  <c r="D58" i="2"/>
  <c r="L57" i="2"/>
  <c r="M57" i="2"/>
  <c r="C57" i="2"/>
  <c r="D57" i="2"/>
  <c r="L56" i="2"/>
  <c r="M56" i="2"/>
  <c r="C56" i="2"/>
  <c r="D56" i="2"/>
  <c r="L55" i="2"/>
  <c r="M55" i="2"/>
  <c r="C55" i="2"/>
  <c r="D55" i="2"/>
  <c r="L54" i="2"/>
  <c r="M54" i="2"/>
  <c r="C54" i="2"/>
  <c r="D54" i="2"/>
  <c r="L53" i="2"/>
  <c r="M53" i="2"/>
  <c r="C53" i="2"/>
  <c r="D53" i="2"/>
  <c r="L52" i="2"/>
  <c r="M52" i="2"/>
  <c r="C52" i="2"/>
  <c r="D52" i="2"/>
  <c r="L51" i="2"/>
  <c r="M51" i="2"/>
  <c r="C51" i="2"/>
  <c r="D51" i="2"/>
  <c r="L50" i="2"/>
  <c r="M50" i="2"/>
  <c r="C50" i="2"/>
  <c r="D50" i="2"/>
  <c r="L49" i="2"/>
  <c r="M49" i="2"/>
  <c r="C49" i="2"/>
  <c r="D49" i="2"/>
  <c r="L48" i="2"/>
  <c r="M48" i="2"/>
  <c r="C48" i="2"/>
  <c r="D48" i="2"/>
  <c r="L47" i="2"/>
  <c r="M47" i="2"/>
  <c r="C47" i="2"/>
  <c r="D47" i="2"/>
  <c r="L46" i="2"/>
  <c r="M46" i="2"/>
  <c r="C46" i="2"/>
  <c r="D46" i="2"/>
  <c r="L45" i="2"/>
  <c r="M45" i="2"/>
  <c r="C45" i="2"/>
  <c r="D45" i="2"/>
  <c r="L44" i="2"/>
  <c r="M44" i="2"/>
  <c r="C44" i="2"/>
  <c r="D44" i="2"/>
  <c r="L43" i="2"/>
  <c r="M43" i="2"/>
  <c r="C43" i="2"/>
  <c r="D43" i="2"/>
  <c r="L42" i="2"/>
  <c r="M42" i="2"/>
  <c r="C42" i="2"/>
  <c r="D42" i="2"/>
  <c r="L41" i="2"/>
  <c r="M41" i="2"/>
  <c r="C41" i="2"/>
  <c r="D41" i="2"/>
  <c r="L40" i="2"/>
  <c r="M40" i="2"/>
  <c r="C40" i="2"/>
  <c r="D40" i="2"/>
  <c r="L39" i="2"/>
  <c r="M39" i="2"/>
  <c r="C39" i="2"/>
  <c r="D39" i="2"/>
  <c r="L38" i="2"/>
  <c r="M38" i="2"/>
  <c r="C38" i="2"/>
  <c r="D38" i="2"/>
  <c r="L37" i="2"/>
  <c r="M37" i="2"/>
  <c r="C37" i="2"/>
  <c r="D37" i="2"/>
  <c r="L36" i="2"/>
  <c r="M36" i="2"/>
  <c r="C36" i="2"/>
  <c r="D36" i="2"/>
  <c r="L35" i="2"/>
  <c r="M35" i="2"/>
  <c r="C35" i="2"/>
  <c r="D35" i="2"/>
  <c r="L34" i="2"/>
  <c r="M34" i="2"/>
  <c r="C34" i="2"/>
  <c r="D34" i="2"/>
  <c r="L33" i="2"/>
  <c r="M33" i="2"/>
  <c r="C33" i="2"/>
  <c r="D33" i="2"/>
  <c r="L32" i="2"/>
  <c r="M32" i="2"/>
  <c r="C32" i="2"/>
  <c r="D32" i="2"/>
  <c r="L31" i="2"/>
  <c r="M31" i="2"/>
  <c r="C31" i="2"/>
  <c r="D31" i="2"/>
  <c r="L30" i="2"/>
  <c r="M30" i="2"/>
  <c r="C30" i="2"/>
  <c r="D30" i="2"/>
  <c r="L29" i="2"/>
  <c r="M29" i="2"/>
  <c r="C29" i="2"/>
  <c r="D29" i="2"/>
  <c r="L28" i="2"/>
  <c r="M28" i="2"/>
  <c r="C28" i="2"/>
  <c r="D28" i="2"/>
  <c r="L27" i="2"/>
  <c r="M27" i="2"/>
  <c r="C27" i="2"/>
  <c r="D27" i="2"/>
  <c r="L26" i="2"/>
  <c r="M26" i="2"/>
  <c r="C26" i="2"/>
  <c r="D26" i="2"/>
  <c r="L25" i="2"/>
  <c r="M25" i="2"/>
  <c r="C25" i="2"/>
  <c r="D25" i="2"/>
  <c r="L24" i="2"/>
  <c r="M24" i="2"/>
  <c r="C24" i="2"/>
  <c r="D24" i="2"/>
  <c r="L23" i="2"/>
  <c r="M23" i="2"/>
  <c r="C23" i="2"/>
  <c r="D23" i="2"/>
  <c r="L22" i="2"/>
  <c r="M22" i="2"/>
  <c r="C22" i="2"/>
  <c r="D22" i="2"/>
  <c r="L21" i="2"/>
  <c r="M21" i="2"/>
  <c r="C21" i="2"/>
  <c r="D21" i="2"/>
  <c r="L20" i="2"/>
  <c r="M20" i="2"/>
  <c r="C20" i="2"/>
  <c r="D20" i="2"/>
  <c r="L19" i="2"/>
  <c r="M19" i="2"/>
  <c r="C19" i="2"/>
  <c r="D19" i="2"/>
  <c r="L18" i="2"/>
  <c r="M18" i="2"/>
  <c r="C18" i="2"/>
  <c r="D18" i="2"/>
  <c r="L17" i="2"/>
  <c r="M17" i="2"/>
  <c r="C17" i="2"/>
  <c r="D17" i="2"/>
  <c r="L16" i="2"/>
  <c r="M16" i="2"/>
  <c r="C16" i="2"/>
  <c r="D16" i="2"/>
  <c r="L15" i="2"/>
  <c r="M15" i="2"/>
  <c r="C15" i="2"/>
  <c r="D15" i="2"/>
  <c r="L14" i="2"/>
  <c r="M14" i="2"/>
  <c r="C14" i="2"/>
  <c r="D14" i="2"/>
  <c r="L13" i="2"/>
  <c r="M13" i="2"/>
  <c r="C13" i="2"/>
  <c r="D13" i="2"/>
  <c r="L12" i="2"/>
  <c r="M12" i="2"/>
  <c r="C12" i="2"/>
  <c r="D12" i="2"/>
  <c r="L11" i="2"/>
  <c r="M11" i="2"/>
  <c r="C11" i="2"/>
  <c r="D11" i="2"/>
  <c r="L10" i="2"/>
  <c r="M10" i="2"/>
  <c r="C10" i="2"/>
  <c r="D10" i="2"/>
  <c r="L9" i="2"/>
  <c r="M9" i="2"/>
  <c r="C9" i="2"/>
  <c r="D9" i="2"/>
  <c r="L8" i="2"/>
  <c r="M8" i="2"/>
  <c r="C8" i="2"/>
  <c r="D8" i="2"/>
  <c r="M65" i="2"/>
  <c r="D69" i="2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8" i="1"/>
  <c r="Q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8" i="1"/>
  <c r="M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8" i="1"/>
  <c r="H8" i="1" s="1"/>
  <c r="C9" i="1"/>
  <c r="D9" i="1" s="1"/>
  <c r="C11" i="1"/>
  <c r="D11" i="1" s="1"/>
  <c r="C13" i="1"/>
  <c r="D13" i="1" s="1"/>
  <c r="C15" i="1"/>
  <c r="D15" i="1" s="1"/>
  <c r="C17" i="1"/>
  <c r="D17" i="1" s="1"/>
  <c r="C19" i="1"/>
  <c r="D19" i="1" s="1"/>
  <c r="C21" i="1"/>
  <c r="D21" i="1" s="1"/>
  <c r="C23" i="1"/>
  <c r="D23" i="1" s="1"/>
  <c r="C25" i="1"/>
  <c r="D25" i="1" s="1"/>
  <c r="C27" i="1"/>
  <c r="D27" i="1" s="1"/>
  <c r="C29" i="1"/>
  <c r="D29" i="1" s="1"/>
  <c r="C31" i="1"/>
  <c r="D31" i="1" s="1"/>
  <c r="C33" i="1"/>
  <c r="D33" i="1" s="1"/>
  <c r="C35" i="1"/>
  <c r="D35" i="1" s="1"/>
  <c r="C37" i="1"/>
  <c r="D37" i="1" s="1"/>
  <c r="C39" i="1"/>
  <c r="D39" i="1" s="1"/>
  <c r="C41" i="1"/>
  <c r="D41" i="1" s="1"/>
  <c r="C43" i="1"/>
  <c r="D43" i="1" s="1"/>
  <c r="C45" i="1"/>
  <c r="D45" i="1" s="1"/>
  <c r="C47" i="1"/>
  <c r="D47" i="1" s="1"/>
  <c r="C49" i="1"/>
  <c r="D49" i="1" s="1"/>
  <c r="C51" i="1"/>
  <c r="D51" i="1" s="1"/>
  <c r="C53" i="1"/>
  <c r="D53" i="1" s="1"/>
  <c r="C55" i="1"/>
  <c r="D55" i="1" s="1"/>
  <c r="C57" i="1"/>
  <c r="D57" i="1" s="1"/>
  <c r="C59" i="1"/>
  <c r="D59" i="1" s="1"/>
  <c r="C61" i="1"/>
  <c r="D61" i="1" s="1"/>
  <c r="C63" i="1"/>
  <c r="D63" i="1" s="1"/>
  <c r="C65" i="1"/>
  <c r="D65" i="1" s="1"/>
  <c r="C67" i="1"/>
  <c r="D67" i="1" s="1"/>
  <c r="C69" i="1"/>
  <c r="D69" i="1" s="1"/>
  <c r="C71" i="1"/>
  <c r="D71" i="1" s="1"/>
  <c r="C73" i="1"/>
  <c r="D73" i="1" s="1"/>
  <c r="C75" i="1"/>
  <c r="D75" i="1" s="1"/>
  <c r="C77" i="1"/>
  <c r="D77" i="1" s="1"/>
  <c r="C79" i="1"/>
  <c r="D79" i="1" s="1"/>
  <c r="C81" i="1"/>
  <c r="D81" i="1" s="1"/>
  <c r="C83" i="1"/>
  <c r="D83" i="1" s="1"/>
  <c r="C85" i="1"/>
  <c r="D85" i="1" s="1"/>
  <c r="C87" i="1"/>
  <c r="D87" i="1" s="1"/>
  <c r="C89" i="1"/>
  <c r="D89" i="1" s="1"/>
  <c r="C91" i="1"/>
  <c r="D91" i="1" s="1"/>
  <c r="C93" i="1"/>
  <c r="D93" i="1" s="1"/>
  <c r="C95" i="1"/>
  <c r="D95" i="1" s="1"/>
  <c r="C10" i="1"/>
  <c r="D10" i="1" s="1"/>
  <c r="C12" i="1"/>
  <c r="D12" i="1" s="1"/>
  <c r="C14" i="1"/>
  <c r="D14" i="1" s="1"/>
  <c r="C16" i="1"/>
  <c r="D16" i="1" s="1"/>
  <c r="C18" i="1"/>
  <c r="D18" i="1" s="1"/>
  <c r="C20" i="1"/>
  <c r="D20" i="1" s="1"/>
  <c r="C22" i="1"/>
  <c r="D22" i="1" s="1"/>
  <c r="C24" i="1"/>
  <c r="D24" i="1" s="1"/>
  <c r="C26" i="1"/>
  <c r="D26" i="1" s="1"/>
  <c r="C28" i="1"/>
  <c r="D28" i="1" s="1"/>
  <c r="C30" i="1"/>
  <c r="D30" i="1" s="1"/>
  <c r="C32" i="1"/>
  <c r="D32" i="1" s="1"/>
  <c r="C34" i="1"/>
  <c r="D34" i="1" s="1"/>
  <c r="C36" i="1"/>
  <c r="D36" i="1" s="1"/>
  <c r="C38" i="1"/>
  <c r="D38" i="1" s="1"/>
  <c r="C40" i="1"/>
  <c r="D40" i="1" s="1"/>
  <c r="C42" i="1"/>
  <c r="D42" i="1" s="1"/>
  <c r="C44" i="1"/>
  <c r="D44" i="1" s="1"/>
  <c r="C46" i="1"/>
  <c r="D46" i="1" s="1"/>
  <c r="C48" i="1"/>
  <c r="D48" i="1" s="1"/>
  <c r="C50" i="1"/>
  <c r="D50" i="1" s="1"/>
  <c r="C52" i="1"/>
  <c r="D52" i="1" s="1"/>
  <c r="C54" i="1"/>
  <c r="D54" i="1" s="1"/>
  <c r="C56" i="1"/>
  <c r="D56" i="1" s="1"/>
  <c r="C58" i="1"/>
  <c r="D58" i="1" s="1"/>
  <c r="C60" i="1"/>
  <c r="D60" i="1" s="1"/>
  <c r="C62" i="1"/>
  <c r="D62" i="1" s="1"/>
  <c r="C64" i="1"/>
  <c r="D64" i="1" s="1"/>
  <c r="C66" i="1"/>
  <c r="D66" i="1" s="1"/>
  <c r="C68" i="1"/>
  <c r="D68" i="1" s="1"/>
  <c r="C70" i="1"/>
  <c r="D70" i="1" s="1"/>
  <c r="C72" i="1"/>
  <c r="D72" i="1" s="1"/>
  <c r="C74" i="1"/>
  <c r="D74" i="1" s="1"/>
  <c r="C76" i="1"/>
  <c r="D76" i="1" s="1"/>
  <c r="C78" i="1"/>
  <c r="D78" i="1" s="1"/>
  <c r="C80" i="1"/>
  <c r="D80" i="1" s="1"/>
  <c r="C82" i="1"/>
  <c r="D82" i="1" s="1"/>
  <c r="C84" i="1"/>
  <c r="D84" i="1" s="1"/>
  <c r="C86" i="1"/>
  <c r="D86" i="1" s="1"/>
  <c r="C88" i="1"/>
  <c r="D88" i="1" s="1"/>
  <c r="C90" i="1"/>
  <c r="D90" i="1" s="1"/>
  <c r="C92" i="1"/>
  <c r="D92" i="1" s="1"/>
  <c r="C94" i="1"/>
  <c r="D94" i="1" s="1"/>
  <c r="C8" i="1"/>
  <c r="D8" i="1" s="1"/>
  <c r="D96" i="1" l="1"/>
  <c r="Q99" i="1"/>
  <c r="H114" i="1"/>
  <c r="M122" i="1"/>
</calcChain>
</file>

<file path=xl/sharedStrings.xml><?xml version="1.0" encoding="utf-8"?>
<sst xmlns="http://schemas.openxmlformats.org/spreadsheetml/2006/main" count="654" uniqueCount="68">
  <si>
    <t>SPOT SPEED SURVEY</t>
  </si>
  <si>
    <t>OFF PEAK</t>
  </si>
  <si>
    <t>Vehicle type = Motorcycle</t>
  </si>
  <si>
    <t>No.</t>
  </si>
  <si>
    <t>Time(sec)</t>
  </si>
  <si>
    <t>Towards Practical centre</t>
  </si>
  <si>
    <t>Velocity(m/s)</t>
  </si>
  <si>
    <t>km/hr</t>
  </si>
  <si>
    <t>Towards gulshan chowrangi</t>
  </si>
  <si>
    <t>PEAK</t>
  </si>
  <si>
    <t>Start Time = 3:55 pm</t>
  </si>
  <si>
    <t>End Time = 4:25 pm</t>
  </si>
  <si>
    <t>Start Time = 4:30 pm</t>
  </si>
  <si>
    <t>End Time = 5:00 pm</t>
  </si>
  <si>
    <t>Distance =  36.2712</t>
  </si>
  <si>
    <t>Distance =  32.6136</t>
  </si>
  <si>
    <t>OFF-PEAK</t>
  </si>
  <si>
    <t>DISTANCE=36.2m</t>
  </si>
  <si>
    <t>DISTANCE=32.6m</t>
  </si>
  <si>
    <t xml:space="preserve">START TIME=3:55pm </t>
  </si>
  <si>
    <t>END TIME=4:20pm</t>
  </si>
  <si>
    <t>START TIME=4:30pm</t>
  </si>
  <si>
    <t>END TIME=5:00pm</t>
  </si>
  <si>
    <t>VEHICLE TYPE= RICKSHAW &amp; CHINGCHI</t>
  </si>
  <si>
    <t>TOWARDS PRACTICAL CENTER</t>
  </si>
  <si>
    <t>TOWARDS GULSHAN</t>
  </si>
  <si>
    <t>Time (sec)</t>
  </si>
  <si>
    <t>Velocity</t>
  </si>
  <si>
    <t xml:space="preserve">AVERAGE VELOCTY </t>
  </si>
  <si>
    <t>AVERAGE VELOCTY</t>
  </si>
  <si>
    <t>No. of pedestrians</t>
  </si>
  <si>
    <t>Male</t>
  </si>
  <si>
    <t>Female</t>
  </si>
  <si>
    <t>Adult</t>
  </si>
  <si>
    <t>Old</t>
  </si>
  <si>
    <t>Child</t>
  </si>
  <si>
    <t>Student</t>
  </si>
  <si>
    <t>•</t>
  </si>
  <si>
    <t>-</t>
  </si>
  <si>
    <t>PEAK-hours</t>
  </si>
  <si>
    <t>Average Velocity =</t>
  </si>
  <si>
    <t>speed</t>
  </si>
  <si>
    <t>frequency</t>
  </si>
  <si>
    <t>frequency%</t>
  </si>
  <si>
    <t>Towards Practical Centre</t>
  </si>
  <si>
    <t>0 to 10</t>
  </si>
  <si>
    <t>10.1 to 20</t>
  </si>
  <si>
    <t>20.1 to 30</t>
  </si>
  <si>
    <t>30.1 to 40</t>
  </si>
  <si>
    <t>40.1  to 50</t>
  </si>
  <si>
    <t>50.1 to 60</t>
  </si>
  <si>
    <t>60.1 to 70</t>
  </si>
  <si>
    <t>70.1 to 80</t>
  </si>
  <si>
    <t>80.1 to 90</t>
  </si>
  <si>
    <t>90.1 to 100</t>
  </si>
  <si>
    <t xml:space="preserve"> Off Peak</t>
  </si>
  <si>
    <t>Peak</t>
  </si>
  <si>
    <t>Start Time = 6:20 pm</t>
  </si>
  <si>
    <t>End Time = 6:50 pm</t>
  </si>
  <si>
    <t>Start Time = 6:50 pm</t>
  </si>
  <si>
    <t>End Time = 7:20 pm</t>
  </si>
  <si>
    <t>Toward gulshan chowrangi</t>
  </si>
  <si>
    <t xml:space="preserve"> Peak</t>
  </si>
  <si>
    <t>The average speed of the road towards</t>
  </si>
  <si>
    <t xml:space="preserve"> Gulshan chowrangi is higher in both cases </t>
  </si>
  <si>
    <t>(peak and off peak)</t>
  </si>
  <si>
    <t xml:space="preserve">The Average speed between peak hours is </t>
  </si>
  <si>
    <t>higher than Off peak hours of both the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</si>
</sst>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3"/>
      <name val="Calibri"/>
      <family val="2"/>
      <scheme val="minor"/>
    </font>
    <font>
      <b/>
      <sz val="18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1" fillId="8" borderId="25" xfId="0" applyFont="1" applyFill="1" applyBorder="1" applyAlignment="1">
      <alignment horizontal="left"/>
    </xf>
    <xf numFmtId="0" fontId="11" fillId="8" borderId="26" xfId="0" applyFont="1" applyFill="1" applyBorder="1" applyAlignment="1">
      <alignment horizontal="left"/>
    </xf>
    <xf numFmtId="0" fontId="11" fillId="8" borderId="27" xfId="0" applyFont="1" applyFill="1" applyBorder="1" applyAlignment="1">
      <alignment horizontal="left"/>
    </xf>
    <xf numFmtId="0" fontId="11" fillId="8" borderId="28" xfId="0" applyFont="1" applyFill="1" applyBorder="1" applyAlignment="1">
      <alignment horizontal="left"/>
    </xf>
    <xf numFmtId="0" fontId="11" fillId="8" borderId="29" xfId="0" applyFont="1" applyFill="1" applyBorder="1" applyAlignment="1">
      <alignment horizontal="left"/>
    </xf>
    <xf numFmtId="0" fontId="11" fillId="8" borderId="30" xfId="0" applyFont="1" applyFill="1" applyBorder="1" applyAlignment="1">
      <alignment horizontal="left"/>
    </xf>
    <xf numFmtId="0" fontId="11" fillId="8" borderId="31" xfId="0" applyFont="1" applyFill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1" xfId="0" applyBorder="1"/>
    <xf numFmtId="0" fontId="11" fillId="8" borderId="0" xfId="0" applyFont="1" applyFill="1" applyBorder="1" applyAlignment="1">
      <alignment horizontal="center"/>
    </xf>
  </cellXfs>
  <cellStyles count="1">
    <cellStyle name="Normal" xfId="0" builtinId="0"/>
  </cellStyles>
  <dxfs count="24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35C4D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5C4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0</xdr:colOff>
          <xdr:row>42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0</xdr:row>
          <xdr:rowOff>0</xdr:rowOff>
        </xdr:from>
        <xdr:to>
          <xdr:col>19</xdr:col>
          <xdr:colOff>371475</xdr:colOff>
          <xdr:row>42</xdr:row>
          <xdr:rowOff>104775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114300</xdr:rowOff>
        </xdr:from>
        <xdr:to>
          <xdr:col>10</xdr:col>
          <xdr:colOff>9525</xdr:colOff>
          <xdr:row>86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abSelected="1" topLeftCell="C43" zoomScale="85" zoomScaleNormal="85" workbookViewId="0">
      <selection activeCell="T63" sqref="T63"/>
    </sheetView>
  </sheetViews>
  <sheetFormatPr defaultRowHeight="15" x14ac:dyDescent="0.25"/>
  <cols>
    <col min="1" max="1" width="9" customWidth="1"/>
    <col min="2" max="2" width="11.85546875" customWidth="1"/>
    <col min="3" max="3" width="13.42578125" customWidth="1"/>
    <col min="4" max="4" width="9" customWidth="1"/>
    <col min="5" max="5" width="9.85546875" customWidth="1"/>
    <col min="6" max="6" width="11.28515625" customWidth="1"/>
    <col min="7" max="7" width="13.42578125" customWidth="1"/>
    <col min="10" max="10" width="10.7109375" customWidth="1"/>
    <col min="11" max="11" width="10.85546875" customWidth="1"/>
    <col min="12" max="12" width="13.140625" customWidth="1"/>
    <col min="14" max="14" width="10.5703125" customWidth="1"/>
    <col min="15" max="15" width="11.85546875" customWidth="1"/>
    <col min="16" max="16" width="15.5703125" customWidth="1"/>
    <col min="18" max="18" width="7.7109375" customWidth="1"/>
    <col min="19" max="19" width="14.140625" customWidth="1"/>
    <col min="20" max="20" width="12.5703125" customWidth="1"/>
    <col min="21" max="21" width="15" customWidth="1"/>
  </cols>
  <sheetData>
    <row r="1" spans="1:21" ht="31.5" x14ac:dyDescent="0.5">
      <c r="A1" s="30" t="s">
        <v>0</v>
      </c>
      <c r="B1" s="30"/>
      <c r="C1" s="30"/>
      <c r="D1" s="30"/>
      <c r="E1" s="30"/>
      <c r="F1" s="30"/>
      <c r="G1" s="30"/>
      <c r="H1" s="30"/>
      <c r="J1" s="30" t="s">
        <v>0</v>
      </c>
      <c r="K1" s="30"/>
      <c r="L1" s="30"/>
      <c r="M1" s="30"/>
      <c r="N1" s="30"/>
      <c r="O1" s="30"/>
      <c r="P1" s="30"/>
      <c r="Q1" s="30"/>
      <c r="S1" s="44" t="s">
        <v>44</v>
      </c>
      <c r="T1" s="45"/>
      <c r="U1" s="46"/>
    </row>
    <row r="2" spans="1:21" ht="21" x14ac:dyDescent="0.35">
      <c r="A2" s="36" t="s">
        <v>1</v>
      </c>
      <c r="B2" s="36"/>
      <c r="C2" s="36"/>
      <c r="D2" s="36"/>
      <c r="E2" s="36"/>
      <c r="F2" s="36"/>
      <c r="G2" s="36"/>
      <c r="H2" s="36"/>
      <c r="J2" s="31" t="s">
        <v>9</v>
      </c>
      <c r="K2" s="31"/>
      <c r="L2" s="31"/>
      <c r="M2" s="31"/>
      <c r="N2" s="31"/>
      <c r="O2" s="31"/>
      <c r="P2" s="31"/>
      <c r="Q2" s="31"/>
      <c r="S2" s="47" t="s">
        <v>55</v>
      </c>
      <c r="T2" s="43"/>
      <c r="U2" s="48"/>
    </row>
    <row r="3" spans="1:21" ht="24.75" customHeight="1" thickBot="1" x14ac:dyDescent="0.35">
      <c r="A3" s="32" t="s">
        <v>2</v>
      </c>
      <c r="B3" s="32"/>
      <c r="C3" s="32"/>
      <c r="D3" s="32"/>
      <c r="E3" s="32"/>
      <c r="F3" s="32"/>
      <c r="G3" s="32"/>
      <c r="H3" s="32"/>
      <c r="J3" s="32" t="s">
        <v>2</v>
      </c>
      <c r="K3" s="32"/>
      <c r="L3" s="32"/>
      <c r="M3" s="32"/>
      <c r="N3" s="32"/>
      <c r="O3" s="32"/>
      <c r="P3" s="32"/>
      <c r="Q3" s="32"/>
      <c r="S3" s="55" t="s">
        <v>41</v>
      </c>
      <c r="T3" s="56" t="s">
        <v>42</v>
      </c>
      <c r="U3" s="57" t="s">
        <v>43</v>
      </c>
    </row>
    <row r="4" spans="1:21" ht="24" customHeight="1" x14ac:dyDescent="0.3">
      <c r="A4" s="33" t="s">
        <v>5</v>
      </c>
      <c r="B4" s="34"/>
      <c r="C4" s="34"/>
      <c r="D4" s="35"/>
      <c r="E4" s="33" t="s">
        <v>8</v>
      </c>
      <c r="F4" s="34"/>
      <c r="G4" s="34"/>
      <c r="H4" s="35"/>
      <c r="J4" s="33" t="s">
        <v>5</v>
      </c>
      <c r="K4" s="34"/>
      <c r="L4" s="34"/>
      <c r="M4" s="35"/>
      <c r="N4" s="33" t="s">
        <v>8</v>
      </c>
      <c r="O4" s="34"/>
      <c r="P4" s="34"/>
      <c r="Q4" s="35"/>
      <c r="S4" s="58" t="s">
        <v>45</v>
      </c>
      <c r="T4" s="21">
        <v>0</v>
      </c>
      <c r="U4" s="59">
        <v>0</v>
      </c>
    </row>
    <row r="5" spans="1:21" ht="24" customHeight="1" x14ac:dyDescent="0.3">
      <c r="A5" s="27" t="s">
        <v>14</v>
      </c>
      <c r="B5" s="28"/>
      <c r="C5" s="28"/>
      <c r="D5" s="29"/>
      <c r="E5" s="27" t="s">
        <v>15</v>
      </c>
      <c r="F5" s="28"/>
      <c r="G5" s="28"/>
      <c r="H5" s="29"/>
      <c r="J5" s="27" t="s">
        <v>14</v>
      </c>
      <c r="K5" s="28"/>
      <c r="L5" s="28"/>
      <c r="M5" s="29"/>
      <c r="N5" s="27" t="s">
        <v>15</v>
      </c>
      <c r="O5" s="28"/>
      <c r="P5" s="28"/>
      <c r="Q5" s="29"/>
      <c r="S5" s="58" t="s">
        <v>46</v>
      </c>
      <c r="T5" s="21">
        <v>0</v>
      </c>
      <c r="U5" s="59">
        <v>0</v>
      </c>
    </row>
    <row r="6" spans="1:21" ht="23.25" customHeight="1" x14ac:dyDescent="0.25">
      <c r="A6" s="23" t="s">
        <v>10</v>
      </c>
      <c r="B6" s="24"/>
      <c r="C6" s="25" t="s">
        <v>11</v>
      </c>
      <c r="D6" s="26"/>
      <c r="E6" s="23" t="s">
        <v>12</v>
      </c>
      <c r="F6" s="24"/>
      <c r="G6" s="25" t="s">
        <v>13</v>
      </c>
      <c r="H6" s="26"/>
      <c r="J6" s="23" t="s">
        <v>57</v>
      </c>
      <c r="K6" s="24"/>
      <c r="L6" s="25" t="s">
        <v>58</v>
      </c>
      <c r="M6" s="26"/>
      <c r="N6" s="23" t="s">
        <v>59</v>
      </c>
      <c r="O6" s="24"/>
      <c r="P6" s="25" t="s">
        <v>60</v>
      </c>
      <c r="Q6" s="26"/>
      <c r="S6" s="58" t="s">
        <v>47</v>
      </c>
      <c r="T6" s="21">
        <v>1</v>
      </c>
      <c r="U6" s="59">
        <f>ROUND(T6*100/88,2)</f>
        <v>1.1399999999999999</v>
      </c>
    </row>
    <row r="7" spans="1:21" ht="24" customHeight="1" x14ac:dyDescent="0.25">
      <c r="A7" s="9" t="s">
        <v>3</v>
      </c>
      <c r="B7" s="10" t="s">
        <v>4</v>
      </c>
      <c r="C7" s="10" t="s">
        <v>6</v>
      </c>
      <c r="D7" s="11" t="s">
        <v>7</v>
      </c>
      <c r="E7" s="9" t="s">
        <v>3</v>
      </c>
      <c r="F7" s="10" t="s">
        <v>4</v>
      </c>
      <c r="G7" s="10" t="s">
        <v>6</v>
      </c>
      <c r="H7" s="11" t="s">
        <v>7</v>
      </c>
      <c r="J7" s="12" t="s">
        <v>3</v>
      </c>
      <c r="K7" s="13" t="s">
        <v>4</v>
      </c>
      <c r="L7" s="13" t="s">
        <v>6</v>
      </c>
      <c r="M7" s="14" t="s">
        <v>7</v>
      </c>
      <c r="N7" s="12" t="s">
        <v>3</v>
      </c>
      <c r="O7" s="13" t="s">
        <v>4</v>
      </c>
      <c r="P7" s="13" t="s">
        <v>6</v>
      </c>
      <c r="Q7" s="14" t="s">
        <v>7</v>
      </c>
      <c r="S7" s="60" t="s">
        <v>48</v>
      </c>
      <c r="T7" s="21">
        <v>21</v>
      </c>
      <c r="U7" s="59">
        <f>ROUND(T7*100/88,2)</f>
        <v>23.86</v>
      </c>
    </row>
    <row r="8" spans="1:21" ht="15.75" x14ac:dyDescent="0.25">
      <c r="A8" s="3">
        <v>1</v>
      </c>
      <c r="B8" s="2">
        <v>2.57</v>
      </c>
      <c r="C8" s="2">
        <f>ROUND(36.2712/B8,3)</f>
        <v>14.113</v>
      </c>
      <c r="D8" s="4">
        <f>ROUND(C8*3.6,3)</f>
        <v>50.807000000000002</v>
      </c>
      <c r="E8" s="3">
        <v>1</v>
      </c>
      <c r="F8" s="2">
        <v>2.5</v>
      </c>
      <c r="G8" s="2">
        <f>ROUND(32.6136/F8,3)</f>
        <v>13.045</v>
      </c>
      <c r="H8" s="4">
        <f>ROUND(G8*3.6,3)</f>
        <v>46.962000000000003</v>
      </c>
      <c r="J8" s="3">
        <v>1</v>
      </c>
      <c r="K8" s="2">
        <v>4.88</v>
      </c>
      <c r="L8" s="2">
        <f>ROUND(36.2712/K8,3)</f>
        <v>7.4329999999999998</v>
      </c>
      <c r="M8" s="4">
        <f>ROUND(L8*3.6,3)</f>
        <v>26.759</v>
      </c>
      <c r="N8" s="3">
        <v>1</v>
      </c>
      <c r="O8" s="2">
        <v>1.81</v>
      </c>
      <c r="P8" s="2">
        <f>ROUND(32.6136/O8,3)</f>
        <v>18.018999999999998</v>
      </c>
      <c r="Q8" s="4">
        <f>ROUND(P8*3.6,3)</f>
        <v>64.867999999999995</v>
      </c>
      <c r="S8" s="58" t="s">
        <v>49</v>
      </c>
      <c r="T8" s="21">
        <v>38</v>
      </c>
      <c r="U8" s="59">
        <f t="shared" ref="U8:U10" si="0">ROUND(T8*100/88,2)</f>
        <v>43.18</v>
      </c>
    </row>
    <row r="9" spans="1:21" ht="15.75" x14ac:dyDescent="0.25">
      <c r="A9" s="3">
        <v>2</v>
      </c>
      <c r="B9" s="2">
        <v>2.77</v>
      </c>
      <c r="C9" s="2">
        <f t="shared" ref="C9:C72" si="1">ROUND(36.2712/B9,3)</f>
        <v>13.093999999999999</v>
      </c>
      <c r="D9" s="4">
        <f t="shared" ref="D9:D72" si="2">ROUND(C9*3.6,3)</f>
        <v>47.137999999999998</v>
      </c>
      <c r="E9" s="3">
        <v>2</v>
      </c>
      <c r="F9" s="2">
        <v>1.92</v>
      </c>
      <c r="G9" s="2">
        <f t="shared" ref="G9:G72" si="3">ROUND(32.6136/F9,3)</f>
        <v>16.986000000000001</v>
      </c>
      <c r="H9" s="4">
        <f t="shared" ref="H9:H72" si="4">ROUND(G9*3.6,3)</f>
        <v>61.15</v>
      </c>
      <c r="J9" s="3">
        <v>2</v>
      </c>
      <c r="K9" s="2">
        <v>6.64</v>
      </c>
      <c r="L9" s="2">
        <f t="shared" ref="L9:L72" si="5">ROUND(36.2712/K9,3)</f>
        <v>5.4630000000000001</v>
      </c>
      <c r="M9" s="4">
        <f t="shared" ref="M9:M72" si="6">ROUND(L9*3.6,3)</f>
        <v>19.667000000000002</v>
      </c>
      <c r="N9" s="3">
        <v>2</v>
      </c>
      <c r="O9" s="2">
        <v>2.2400000000000002</v>
      </c>
      <c r="P9" s="2">
        <f t="shared" ref="P9:P72" si="7">ROUND(32.6136/O9,3)</f>
        <v>14.56</v>
      </c>
      <c r="Q9" s="4">
        <f t="shared" ref="Q9:Q72" si="8">ROUND(P9*3.6,3)</f>
        <v>52.415999999999997</v>
      </c>
      <c r="S9" s="58" t="s">
        <v>50</v>
      </c>
      <c r="T9" s="21">
        <v>26</v>
      </c>
      <c r="U9" s="59">
        <f t="shared" si="0"/>
        <v>29.55</v>
      </c>
    </row>
    <row r="10" spans="1:21" ht="15.75" x14ac:dyDescent="0.25">
      <c r="A10" s="3">
        <v>3</v>
      </c>
      <c r="B10" s="2">
        <v>3.15</v>
      </c>
      <c r="C10" s="2">
        <f t="shared" si="1"/>
        <v>11.515000000000001</v>
      </c>
      <c r="D10" s="4">
        <f t="shared" si="2"/>
        <v>41.454000000000001</v>
      </c>
      <c r="E10" s="3">
        <v>3</v>
      </c>
      <c r="F10" s="2">
        <v>2.96</v>
      </c>
      <c r="G10" s="2">
        <f t="shared" si="3"/>
        <v>11.018000000000001</v>
      </c>
      <c r="H10" s="4">
        <f t="shared" si="4"/>
        <v>39.664999999999999</v>
      </c>
      <c r="J10" s="3">
        <v>3</v>
      </c>
      <c r="K10" s="2">
        <v>3.75</v>
      </c>
      <c r="L10" s="2">
        <f t="shared" si="5"/>
        <v>9.6720000000000006</v>
      </c>
      <c r="M10" s="4">
        <f t="shared" si="6"/>
        <v>34.819000000000003</v>
      </c>
      <c r="N10" s="3">
        <v>3</v>
      </c>
      <c r="O10" s="2">
        <v>2.57</v>
      </c>
      <c r="P10" s="2">
        <f t="shared" si="7"/>
        <v>12.69</v>
      </c>
      <c r="Q10" s="4">
        <f t="shared" si="8"/>
        <v>45.683999999999997</v>
      </c>
      <c r="S10" s="58" t="s">
        <v>51</v>
      </c>
      <c r="T10" s="21">
        <v>2</v>
      </c>
      <c r="U10" s="59">
        <f t="shared" si="0"/>
        <v>2.27</v>
      </c>
    </row>
    <row r="11" spans="1:21" ht="15.75" x14ac:dyDescent="0.25">
      <c r="A11" s="3">
        <v>4</v>
      </c>
      <c r="B11" s="2">
        <v>2.63</v>
      </c>
      <c r="C11" s="2">
        <f t="shared" si="1"/>
        <v>13.791</v>
      </c>
      <c r="D11" s="4">
        <f t="shared" si="2"/>
        <v>49.648000000000003</v>
      </c>
      <c r="E11" s="3">
        <v>4</v>
      </c>
      <c r="F11" s="2">
        <v>2.11</v>
      </c>
      <c r="G11" s="2">
        <f t="shared" si="3"/>
        <v>15.457000000000001</v>
      </c>
      <c r="H11" s="4">
        <f t="shared" si="4"/>
        <v>55.645000000000003</v>
      </c>
      <c r="J11" s="3">
        <v>4</v>
      </c>
      <c r="K11" s="2">
        <v>4.07</v>
      </c>
      <c r="L11" s="2">
        <f t="shared" si="5"/>
        <v>8.9120000000000008</v>
      </c>
      <c r="M11" s="4">
        <f t="shared" si="6"/>
        <v>32.082999999999998</v>
      </c>
      <c r="N11" s="3">
        <v>4</v>
      </c>
      <c r="O11" s="2">
        <v>2.38</v>
      </c>
      <c r="P11" s="2">
        <f t="shared" si="7"/>
        <v>13.702999999999999</v>
      </c>
      <c r="Q11" s="4">
        <f t="shared" si="8"/>
        <v>49.331000000000003</v>
      </c>
      <c r="S11" s="58" t="s">
        <v>52</v>
      </c>
      <c r="T11" s="21">
        <v>0</v>
      </c>
      <c r="U11" s="59">
        <v>0</v>
      </c>
    </row>
    <row r="12" spans="1:21" ht="15.75" x14ac:dyDescent="0.25">
      <c r="A12" s="3">
        <v>5</v>
      </c>
      <c r="B12" s="2">
        <v>3.42</v>
      </c>
      <c r="C12" s="2">
        <f t="shared" si="1"/>
        <v>10.606</v>
      </c>
      <c r="D12" s="4">
        <f t="shared" si="2"/>
        <v>38.182000000000002</v>
      </c>
      <c r="E12" s="3">
        <v>5</v>
      </c>
      <c r="F12" s="2">
        <v>2.04</v>
      </c>
      <c r="G12" s="2">
        <f t="shared" si="3"/>
        <v>15.987</v>
      </c>
      <c r="H12" s="4">
        <f t="shared" si="4"/>
        <v>57.552999999999997</v>
      </c>
      <c r="J12" s="3">
        <v>5</v>
      </c>
      <c r="K12" s="2">
        <v>3.81</v>
      </c>
      <c r="L12" s="2">
        <f t="shared" si="5"/>
        <v>9.52</v>
      </c>
      <c r="M12" s="4">
        <f t="shared" si="6"/>
        <v>34.271999999999998</v>
      </c>
      <c r="N12" s="3">
        <v>5</v>
      </c>
      <c r="O12" s="2">
        <v>3.02</v>
      </c>
      <c r="P12" s="2">
        <f t="shared" si="7"/>
        <v>10.798999999999999</v>
      </c>
      <c r="Q12" s="4">
        <f t="shared" si="8"/>
        <v>38.875999999999998</v>
      </c>
      <c r="S12" s="58" t="s">
        <v>53</v>
      </c>
      <c r="T12" s="21">
        <v>0</v>
      </c>
      <c r="U12" s="59">
        <v>0</v>
      </c>
    </row>
    <row r="13" spans="1:21" ht="15.75" x14ac:dyDescent="0.25">
      <c r="A13" s="3">
        <v>6</v>
      </c>
      <c r="B13" s="2">
        <v>2.5099999999999998</v>
      </c>
      <c r="C13" s="2">
        <f t="shared" si="1"/>
        <v>14.451000000000001</v>
      </c>
      <c r="D13" s="4">
        <f t="shared" si="2"/>
        <v>52.024000000000001</v>
      </c>
      <c r="E13" s="3">
        <v>6</v>
      </c>
      <c r="F13" s="2">
        <v>2.12</v>
      </c>
      <c r="G13" s="2">
        <f t="shared" si="3"/>
        <v>15.384</v>
      </c>
      <c r="H13" s="4">
        <f t="shared" si="4"/>
        <v>55.381999999999998</v>
      </c>
      <c r="J13" s="3">
        <v>6</v>
      </c>
      <c r="K13" s="2">
        <v>2.12</v>
      </c>
      <c r="L13" s="2">
        <f t="shared" si="5"/>
        <v>17.109000000000002</v>
      </c>
      <c r="M13" s="4">
        <f t="shared" si="6"/>
        <v>61.591999999999999</v>
      </c>
      <c r="N13" s="3">
        <v>6</v>
      </c>
      <c r="O13" s="2">
        <v>2.64</v>
      </c>
      <c r="P13" s="2">
        <f t="shared" si="7"/>
        <v>12.353999999999999</v>
      </c>
      <c r="Q13" s="4">
        <f t="shared" si="8"/>
        <v>44.473999999999997</v>
      </c>
      <c r="S13" s="58" t="s">
        <v>54</v>
      </c>
      <c r="T13" s="21">
        <v>0</v>
      </c>
      <c r="U13" s="59">
        <v>0</v>
      </c>
    </row>
    <row r="14" spans="1:21" ht="15.75" x14ac:dyDescent="0.25">
      <c r="A14" s="3">
        <v>7</v>
      </c>
      <c r="B14" s="2">
        <v>3.36</v>
      </c>
      <c r="C14" s="2">
        <f t="shared" si="1"/>
        <v>10.795</v>
      </c>
      <c r="D14" s="4">
        <f t="shared" si="2"/>
        <v>38.862000000000002</v>
      </c>
      <c r="E14" s="3">
        <v>7</v>
      </c>
      <c r="F14" s="2">
        <v>2.0499999999999998</v>
      </c>
      <c r="G14" s="2">
        <f t="shared" si="3"/>
        <v>15.909000000000001</v>
      </c>
      <c r="H14" s="4">
        <f t="shared" si="4"/>
        <v>57.271999999999998</v>
      </c>
      <c r="J14" s="3">
        <v>7</v>
      </c>
      <c r="K14" s="2">
        <v>2.2999999999999998</v>
      </c>
      <c r="L14" s="2">
        <f t="shared" si="5"/>
        <v>15.77</v>
      </c>
      <c r="M14" s="4">
        <f t="shared" si="6"/>
        <v>56.771999999999998</v>
      </c>
      <c r="N14" s="3">
        <v>7</v>
      </c>
      <c r="O14" s="2">
        <v>2.17</v>
      </c>
      <c r="P14" s="2">
        <f t="shared" si="7"/>
        <v>15.029</v>
      </c>
      <c r="Q14" s="4">
        <f t="shared" si="8"/>
        <v>54.103999999999999</v>
      </c>
      <c r="S14" s="49"/>
      <c r="T14" s="50"/>
      <c r="U14" s="51"/>
    </row>
    <row r="15" spans="1:21" ht="15.75" x14ac:dyDescent="0.25">
      <c r="A15" s="3">
        <v>8</v>
      </c>
      <c r="B15" s="2">
        <v>2.64</v>
      </c>
      <c r="C15" s="2">
        <f t="shared" si="1"/>
        <v>13.739000000000001</v>
      </c>
      <c r="D15" s="4">
        <f t="shared" si="2"/>
        <v>49.46</v>
      </c>
      <c r="E15" s="3">
        <v>8</v>
      </c>
      <c r="F15" s="2">
        <v>2.44</v>
      </c>
      <c r="G15" s="2">
        <f t="shared" si="3"/>
        <v>13.366</v>
      </c>
      <c r="H15" s="4">
        <f t="shared" si="4"/>
        <v>48.118000000000002</v>
      </c>
      <c r="J15" s="3">
        <v>8</v>
      </c>
      <c r="K15" s="2">
        <v>3.16</v>
      </c>
      <c r="L15" s="2">
        <f t="shared" si="5"/>
        <v>11.478</v>
      </c>
      <c r="M15" s="4">
        <f t="shared" si="6"/>
        <v>41.320999999999998</v>
      </c>
      <c r="N15" s="3">
        <v>8</v>
      </c>
      <c r="O15" s="2">
        <v>2.83</v>
      </c>
      <c r="P15" s="2">
        <f t="shared" si="7"/>
        <v>11.523999999999999</v>
      </c>
      <c r="Q15" s="4">
        <f t="shared" si="8"/>
        <v>41.485999999999997</v>
      </c>
      <c r="S15" s="47" t="s">
        <v>56</v>
      </c>
      <c r="T15" s="43"/>
      <c r="U15" s="48"/>
    </row>
    <row r="16" spans="1:21" ht="15.75" x14ac:dyDescent="0.25">
      <c r="A16" s="3">
        <v>9</v>
      </c>
      <c r="B16" s="2">
        <v>4.08</v>
      </c>
      <c r="C16" s="2">
        <f t="shared" si="1"/>
        <v>8.89</v>
      </c>
      <c r="D16" s="4">
        <f t="shared" si="2"/>
        <v>32.003999999999998</v>
      </c>
      <c r="E16" s="3">
        <v>9</v>
      </c>
      <c r="F16" s="2">
        <v>2.91</v>
      </c>
      <c r="G16" s="2">
        <f t="shared" si="3"/>
        <v>11.207000000000001</v>
      </c>
      <c r="H16" s="4">
        <f t="shared" si="4"/>
        <v>40.344999999999999</v>
      </c>
      <c r="J16" s="3">
        <v>9</v>
      </c>
      <c r="K16" s="2">
        <v>2.76</v>
      </c>
      <c r="L16" s="2">
        <f t="shared" si="5"/>
        <v>13.141999999999999</v>
      </c>
      <c r="M16" s="4">
        <f t="shared" si="6"/>
        <v>47.311</v>
      </c>
      <c r="N16" s="3">
        <v>9</v>
      </c>
      <c r="O16" s="2">
        <v>2.04</v>
      </c>
      <c r="P16" s="2">
        <f t="shared" si="7"/>
        <v>15.987</v>
      </c>
      <c r="Q16" s="4">
        <f t="shared" si="8"/>
        <v>57.552999999999997</v>
      </c>
      <c r="S16" s="55" t="s">
        <v>41</v>
      </c>
      <c r="T16" s="56" t="s">
        <v>42</v>
      </c>
      <c r="U16" s="57" t="s">
        <v>43</v>
      </c>
    </row>
    <row r="17" spans="1:21" ht="15.75" x14ac:dyDescent="0.25">
      <c r="A17" s="3">
        <v>10</v>
      </c>
      <c r="B17" s="2">
        <v>3.5</v>
      </c>
      <c r="C17" s="2">
        <f t="shared" si="1"/>
        <v>10.363</v>
      </c>
      <c r="D17" s="4">
        <f t="shared" si="2"/>
        <v>37.307000000000002</v>
      </c>
      <c r="E17" s="3">
        <v>10</v>
      </c>
      <c r="F17" s="2">
        <v>4.1500000000000004</v>
      </c>
      <c r="G17" s="2">
        <f t="shared" si="3"/>
        <v>7.859</v>
      </c>
      <c r="H17" s="4">
        <f t="shared" si="4"/>
        <v>28.292000000000002</v>
      </c>
      <c r="J17" s="3">
        <v>10</v>
      </c>
      <c r="K17" s="2">
        <v>3.17</v>
      </c>
      <c r="L17" s="2">
        <f t="shared" si="5"/>
        <v>11.442</v>
      </c>
      <c r="M17" s="4">
        <f t="shared" si="6"/>
        <v>41.191000000000003</v>
      </c>
      <c r="N17" s="3">
        <v>10</v>
      </c>
      <c r="O17" s="2">
        <v>1.72</v>
      </c>
      <c r="P17" s="2">
        <f t="shared" si="7"/>
        <v>18.960999999999999</v>
      </c>
      <c r="Q17" s="4">
        <f t="shared" si="8"/>
        <v>68.260000000000005</v>
      </c>
      <c r="S17" s="58" t="s">
        <v>45</v>
      </c>
      <c r="T17" s="21">
        <v>0</v>
      </c>
      <c r="U17" s="59">
        <v>0</v>
      </c>
    </row>
    <row r="18" spans="1:21" ht="15.75" x14ac:dyDescent="0.25">
      <c r="A18" s="3">
        <v>11</v>
      </c>
      <c r="B18" s="2">
        <v>3.22</v>
      </c>
      <c r="C18" s="2">
        <f t="shared" si="1"/>
        <v>11.263999999999999</v>
      </c>
      <c r="D18" s="4">
        <f t="shared" si="2"/>
        <v>40.549999999999997</v>
      </c>
      <c r="E18" s="3">
        <v>11</v>
      </c>
      <c r="F18" s="2">
        <v>2.25</v>
      </c>
      <c r="G18" s="2">
        <f t="shared" si="3"/>
        <v>14.494999999999999</v>
      </c>
      <c r="H18" s="4">
        <f t="shared" si="4"/>
        <v>52.182000000000002</v>
      </c>
      <c r="J18" s="3">
        <v>11</v>
      </c>
      <c r="K18" s="2">
        <v>3.02</v>
      </c>
      <c r="L18" s="2">
        <f t="shared" si="5"/>
        <v>12.01</v>
      </c>
      <c r="M18" s="4">
        <f t="shared" si="6"/>
        <v>43.235999999999997</v>
      </c>
      <c r="N18" s="3">
        <v>11</v>
      </c>
      <c r="O18" s="2">
        <v>2.57</v>
      </c>
      <c r="P18" s="2">
        <f t="shared" si="7"/>
        <v>12.69</v>
      </c>
      <c r="Q18" s="4">
        <f t="shared" si="8"/>
        <v>45.683999999999997</v>
      </c>
      <c r="S18" s="58" t="s">
        <v>46</v>
      </c>
      <c r="T18" s="21">
        <v>1</v>
      </c>
      <c r="U18" s="59">
        <f>ROUND(T18*100/114,2)</f>
        <v>0.88</v>
      </c>
    </row>
    <row r="19" spans="1:21" ht="15.75" x14ac:dyDescent="0.25">
      <c r="A19" s="3">
        <v>12</v>
      </c>
      <c r="B19" s="2">
        <v>3.35</v>
      </c>
      <c r="C19" s="2">
        <f t="shared" si="1"/>
        <v>10.827</v>
      </c>
      <c r="D19" s="4">
        <f t="shared" si="2"/>
        <v>38.976999999999997</v>
      </c>
      <c r="E19" s="3">
        <v>12</v>
      </c>
      <c r="F19" s="2">
        <v>2.5</v>
      </c>
      <c r="G19" s="2">
        <f t="shared" si="3"/>
        <v>13.045</v>
      </c>
      <c r="H19" s="4">
        <f t="shared" si="4"/>
        <v>46.962000000000003</v>
      </c>
      <c r="J19" s="3">
        <v>12</v>
      </c>
      <c r="K19" s="2">
        <v>2.7</v>
      </c>
      <c r="L19" s="2">
        <f t="shared" si="5"/>
        <v>13.433999999999999</v>
      </c>
      <c r="M19" s="4">
        <f t="shared" si="6"/>
        <v>48.362000000000002</v>
      </c>
      <c r="N19" s="3">
        <v>12</v>
      </c>
      <c r="O19" s="2">
        <v>2.4300000000000002</v>
      </c>
      <c r="P19" s="2">
        <f t="shared" si="7"/>
        <v>13.420999999999999</v>
      </c>
      <c r="Q19" s="4">
        <f t="shared" si="8"/>
        <v>48.316000000000003</v>
      </c>
      <c r="S19" s="58" t="s">
        <v>47</v>
      </c>
      <c r="T19" s="21">
        <v>1</v>
      </c>
      <c r="U19" s="59">
        <f t="shared" ref="U19:U26" si="9">ROUND(T19*100/114,2)</f>
        <v>0.88</v>
      </c>
    </row>
    <row r="20" spans="1:21" ht="15.75" x14ac:dyDescent="0.25">
      <c r="A20" s="3">
        <v>13</v>
      </c>
      <c r="B20" s="2">
        <v>2.57</v>
      </c>
      <c r="C20" s="2">
        <f t="shared" si="1"/>
        <v>14.113</v>
      </c>
      <c r="D20" s="4">
        <f t="shared" si="2"/>
        <v>50.807000000000002</v>
      </c>
      <c r="E20" s="3">
        <v>13</v>
      </c>
      <c r="F20" s="2">
        <v>3.23</v>
      </c>
      <c r="G20" s="2">
        <f t="shared" si="3"/>
        <v>10.097</v>
      </c>
      <c r="H20" s="4">
        <f t="shared" si="4"/>
        <v>36.348999999999997</v>
      </c>
      <c r="J20" s="3">
        <v>13</v>
      </c>
      <c r="K20" s="2">
        <v>4.1500000000000004</v>
      </c>
      <c r="L20" s="2">
        <f t="shared" si="5"/>
        <v>8.74</v>
      </c>
      <c r="M20" s="4">
        <f t="shared" si="6"/>
        <v>31.463999999999999</v>
      </c>
      <c r="N20" s="3">
        <v>13</v>
      </c>
      <c r="O20" s="2">
        <v>1.59</v>
      </c>
      <c r="P20" s="2">
        <f t="shared" si="7"/>
        <v>20.512</v>
      </c>
      <c r="Q20" s="4">
        <f t="shared" si="8"/>
        <v>73.843000000000004</v>
      </c>
      <c r="S20" s="60" t="s">
        <v>48</v>
      </c>
      <c r="T20" s="21">
        <v>29</v>
      </c>
      <c r="U20" s="59">
        <f t="shared" si="9"/>
        <v>25.44</v>
      </c>
    </row>
    <row r="21" spans="1:21" ht="15.75" x14ac:dyDescent="0.25">
      <c r="A21" s="3">
        <v>14</v>
      </c>
      <c r="B21" s="2">
        <v>4.67</v>
      </c>
      <c r="C21" s="2">
        <f t="shared" si="1"/>
        <v>7.7670000000000003</v>
      </c>
      <c r="D21" s="4">
        <f t="shared" si="2"/>
        <v>27.960999999999999</v>
      </c>
      <c r="E21" s="3">
        <v>14</v>
      </c>
      <c r="F21" s="2">
        <v>1.98</v>
      </c>
      <c r="G21" s="2">
        <f t="shared" si="3"/>
        <v>16.472000000000001</v>
      </c>
      <c r="H21" s="4">
        <f t="shared" si="4"/>
        <v>59.298999999999999</v>
      </c>
      <c r="J21" s="3">
        <v>14</v>
      </c>
      <c r="K21" s="2">
        <v>4.33</v>
      </c>
      <c r="L21" s="2">
        <f t="shared" si="5"/>
        <v>8.3770000000000007</v>
      </c>
      <c r="M21" s="4">
        <f t="shared" si="6"/>
        <v>30.157</v>
      </c>
      <c r="N21" s="3">
        <v>14</v>
      </c>
      <c r="O21" s="2">
        <v>1.79</v>
      </c>
      <c r="P21" s="2">
        <f t="shared" si="7"/>
        <v>18.22</v>
      </c>
      <c r="Q21" s="4">
        <f t="shared" si="8"/>
        <v>65.591999999999999</v>
      </c>
      <c r="S21" s="58" t="s">
        <v>49</v>
      </c>
      <c r="T21" s="21">
        <v>43</v>
      </c>
      <c r="U21" s="59">
        <f t="shared" si="9"/>
        <v>37.72</v>
      </c>
    </row>
    <row r="22" spans="1:21" ht="15.75" x14ac:dyDescent="0.25">
      <c r="A22" s="3">
        <v>15</v>
      </c>
      <c r="B22" s="2">
        <v>3.09</v>
      </c>
      <c r="C22" s="2">
        <f t="shared" si="1"/>
        <v>11.738</v>
      </c>
      <c r="D22" s="4">
        <f t="shared" si="2"/>
        <v>42.256999999999998</v>
      </c>
      <c r="E22" s="3">
        <v>15</v>
      </c>
      <c r="F22" s="2">
        <v>2.1800000000000002</v>
      </c>
      <c r="G22" s="2">
        <f t="shared" si="3"/>
        <v>14.96</v>
      </c>
      <c r="H22" s="4">
        <f t="shared" si="4"/>
        <v>53.856000000000002</v>
      </c>
      <c r="J22" s="3">
        <v>15</v>
      </c>
      <c r="K22" s="2">
        <v>3.09</v>
      </c>
      <c r="L22" s="2">
        <f t="shared" si="5"/>
        <v>11.738</v>
      </c>
      <c r="M22" s="4">
        <f t="shared" si="6"/>
        <v>42.256999999999998</v>
      </c>
      <c r="N22" s="3">
        <v>15</v>
      </c>
      <c r="O22" s="2">
        <v>1.92</v>
      </c>
      <c r="P22" s="2">
        <f t="shared" si="7"/>
        <v>16.986000000000001</v>
      </c>
      <c r="Q22" s="4">
        <f t="shared" si="8"/>
        <v>61.15</v>
      </c>
      <c r="S22" s="58" t="s">
        <v>50</v>
      </c>
      <c r="T22" s="21">
        <v>26</v>
      </c>
      <c r="U22" s="59">
        <f t="shared" si="9"/>
        <v>22.81</v>
      </c>
    </row>
    <row r="23" spans="1:21" ht="15.75" x14ac:dyDescent="0.25">
      <c r="A23" s="3">
        <v>16</v>
      </c>
      <c r="B23" s="2">
        <v>2.97</v>
      </c>
      <c r="C23" s="2">
        <f t="shared" si="1"/>
        <v>12.212999999999999</v>
      </c>
      <c r="D23" s="4">
        <f t="shared" si="2"/>
        <v>43.966999999999999</v>
      </c>
      <c r="E23" s="3">
        <v>16</v>
      </c>
      <c r="F23" s="2">
        <v>2.76</v>
      </c>
      <c r="G23" s="2">
        <f t="shared" si="3"/>
        <v>11.817</v>
      </c>
      <c r="H23" s="4">
        <f t="shared" si="4"/>
        <v>42.540999999999997</v>
      </c>
      <c r="J23" s="3">
        <v>16</v>
      </c>
      <c r="K23" s="2">
        <v>3.16</v>
      </c>
      <c r="L23" s="2">
        <f t="shared" si="5"/>
        <v>11.478</v>
      </c>
      <c r="M23" s="4">
        <f t="shared" si="6"/>
        <v>41.320999999999998</v>
      </c>
      <c r="N23" s="3">
        <v>16</v>
      </c>
      <c r="O23" s="2">
        <v>1.73</v>
      </c>
      <c r="P23" s="2">
        <f t="shared" si="7"/>
        <v>18.852</v>
      </c>
      <c r="Q23" s="4">
        <f t="shared" si="8"/>
        <v>67.867000000000004</v>
      </c>
      <c r="S23" s="58" t="s">
        <v>51</v>
      </c>
      <c r="T23" s="21">
        <v>9</v>
      </c>
      <c r="U23" s="59">
        <f t="shared" si="9"/>
        <v>7.89</v>
      </c>
    </row>
    <row r="24" spans="1:21" ht="15.75" x14ac:dyDescent="0.25">
      <c r="A24" s="3">
        <v>17</v>
      </c>
      <c r="B24" s="2">
        <v>2.9</v>
      </c>
      <c r="C24" s="2">
        <f t="shared" si="1"/>
        <v>12.507</v>
      </c>
      <c r="D24" s="4">
        <f t="shared" si="2"/>
        <v>45.024999999999999</v>
      </c>
      <c r="E24" s="3">
        <v>17</v>
      </c>
      <c r="F24" s="2">
        <v>2.82</v>
      </c>
      <c r="G24" s="2">
        <f t="shared" si="3"/>
        <v>11.565</v>
      </c>
      <c r="H24" s="4">
        <f t="shared" si="4"/>
        <v>41.634</v>
      </c>
      <c r="J24" s="3">
        <v>17</v>
      </c>
      <c r="K24" s="2">
        <v>3.28</v>
      </c>
      <c r="L24" s="2">
        <f t="shared" si="5"/>
        <v>11.058</v>
      </c>
      <c r="M24" s="4">
        <f t="shared" si="6"/>
        <v>39.808999999999997</v>
      </c>
      <c r="N24" s="3">
        <v>17</v>
      </c>
      <c r="O24" s="2">
        <v>2.2400000000000002</v>
      </c>
      <c r="P24" s="2">
        <f t="shared" si="7"/>
        <v>14.56</v>
      </c>
      <c r="Q24" s="4">
        <f t="shared" si="8"/>
        <v>52.415999999999997</v>
      </c>
      <c r="S24" s="58" t="s">
        <v>52</v>
      </c>
      <c r="T24" s="21">
        <v>2</v>
      </c>
      <c r="U24" s="59">
        <f t="shared" si="9"/>
        <v>1.75</v>
      </c>
    </row>
    <row r="25" spans="1:21" ht="15.75" x14ac:dyDescent="0.25">
      <c r="A25" s="3">
        <v>18</v>
      </c>
      <c r="B25" s="2">
        <v>2.83</v>
      </c>
      <c r="C25" s="2">
        <f t="shared" si="1"/>
        <v>12.817</v>
      </c>
      <c r="D25" s="4">
        <f t="shared" si="2"/>
        <v>46.140999999999998</v>
      </c>
      <c r="E25" s="3">
        <v>18</v>
      </c>
      <c r="F25" s="2">
        <v>2.96</v>
      </c>
      <c r="G25" s="2">
        <f t="shared" si="3"/>
        <v>11.018000000000001</v>
      </c>
      <c r="H25" s="4">
        <f t="shared" si="4"/>
        <v>39.664999999999999</v>
      </c>
      <c r="J25" s="3">
        <v>18</v>
      </c>
      <c r="K25" s="2">
        <v>3.62</v>
      </c>
      <c r="L25" s="2">
        <f t="shared" si="5"/>
        <v>10.02</v>
      </c>
      <c r="M25" s="4">
        <f t="shared" si="6"/>
        <v>36.072000000000003</v>
      </c>
      <c r="N25" s="3">
        <v>18</v>
      </c>
      <c r="O25" s="2">
        <v>2.37</v>
      </c>
      <c r="P25" s="2">
        <f t="shared" si="7"/>
        <v>13.760999999999999</v>
      </c>
      <c r="Q25" s="4">
        <f t="shared" si="8"/>
        <v>49.54</v>
      </c>
      <c r="S25" s="58" t="s">
        <v>53</v>
      </c>
      <c r="T25" s="21">
        <v>3</v>
      </c>
      <c r="U25" s="59">
        <f t="shared" si="9"/>
        <v>2.63</v>
      </c>
    </row>
    <row r="26" spans="1:21" ht="16.5" thickBot="1" x14ac:dyDescent="0.3">
      <c r="A26" s="3">
        <v>19</v>
      </c>
      <c r="B26" s="2">
        <v>3.23</v>
      </c>
      <c r="C26" s="2">
        <f t="shared" si="1"/>
        <v>11.228999999999999</v>
      </c>
      <c r="D26" s="4">
        <f t="shared" si="2"/>
        <v>40.423999999999999</v>
      </c>
      <c r="E26" s="3">
        <v>19</v>
      </c>
      <c r="F26" s="2">
        <v>1.78</v>
      </c>
      <c r="G26" s="2">
        <f t="shared" si="3"/>
        <v>18.321999999999999</v>
      </c>
      <c r="H26" s="4">
        <f t="shared" si="4"/>
        <v>65.959000000000003</v>
      </c>
      <c r="J26" s="3">
        <v>19</v>
      </c>
      <c r="K26" s="2">
        <v>3.77</v>
      </c>
      <c r="L26" s="2">
        <f t="shared" si="5"/>
        <v>9.6210000000000004</v>
      </c>
      <c r="M26" s="4">
        <f t="shared" si="6"/>
        <v>34.636000000000003</v>
      </c>
      <c r="N26" s="3">
        <v>19</v>
      </c>
      <c r="O26" s="2">
        <v>2.2400000000000002</v>
      </c>
      <c r="P26" s="2">
        <f t="shared" si="7"/>
        <v>14.56</v>
      </c>
      <c r="Q26" s="4">
        <f t="shared" si="8"/>
        <v>52.415999999999997</v>
      </c>
      <c r="S26" s="61" t="s">
        <v>54</v>
      </c>
      <c r="T26" s="62">
        <v>0</v>
      </c>
      <c r="U26" s="63">
        <f t="shared" si="9"/>
        <v>0</v>
      </c>
    </row>
    <row r="27" spans="1:21" ht="16.5" thickBot="1" x14ac:dyDescent="0.3">
      <c r="A27" s="3">
        <v>20</v>
      </c>
      <c r="B27" s="2">
        <v>3.49</v>
      </c>
      <c r="C27" s="2">
        <f t="shared" si="1"/>
        <v>10.393000000000001</v>
      </c>
      <c r="D27" s="4">
        <f t="shared" si="2"/>
        <v>37.414999999999999</v>
      </c>
      <c r="E27" s="3">
        <v>20</v>
      </c>
      <c r="F27" s="2">
        <v>3.49</v>
      </c>
      <c r="G27" s="2">
        <f t="shared" si="3"/>
        <v>9.3450000000000006</v>
      </c>
      <c r="H27" s="4">
        <f t="shared" si="4"/>
        <v>33.642000000000003</v>
      </c>
      <c r="J27" s="3">
        <v>20</v>
      </c>
      <c r="K27" s="2">
        <v>3.25</v>
      </c>
      <c r="L27" s="2">
        <f t="shared" si="5"/>
        <v>11.16</v>
      </c>
      <c r="M27" s="4">
        <f t="shared" si="6"/>
        <v>40.176000000000002</v>
      </c>
      <c r="N27" s="3">
        <v>20</v>
      </c>
      <c r="O27" s="2">
        <v>2.11</v>
      </c>
      <c r="P27" s="2">
        <f t="shared" si="7"/>
        <v>15.457000000000001</v>
      </c>
      <c r="Q27" s="4">
        <f t="shared" si="8"/>
        <v>55.645000000000003</v>
      </c>
    </row>
    <row r="28" spans="1:21" ht="23.25" x14ac:dyDescent="0.35">
      <c r="A28" s="3">
        <v>21</v>
      </c>
      <c r="B28" s="2">
        <v>3.49</v>
      </c>
      <c r="C28" s="2">
        <f t="shared" si="1"/>
        <v>10.393000000000001</v>
      </c>
      <c r="D28" s="4">
        <f t="shared" si="2"/>
        <v>37.414999999999999</v>
      </c>
      <c r="E28" s="3">
        <v>21</v>
      </c>
      <c r="F28" s="2">
        <v>1.97</v>
      </c>
      <c r="G28" s="2">
        <f t="shared" si="3"/>
        <v>16.555</v>
      </c>
      <c r="H28" s="4">
        <f t="shared" si="4"/>
        <v>59.597999999999999</v>
      </c>
      <c r="J28" s="3">
        <v>21</v>
      </c>
      <c r="K28" s="2">
        <v>4.22</v>
      </c>
      <c r="L28" s="2">
        <f t="shared" si="5"/>
        <v>8.5950000000000006</v>
      </c>
      <c r="M28" s="4">
        <f t="shared" si="6"/>
        <v>30.942</v>
      </c>
      <c r="N28" s="3">
        <v>21</v>
      </c>
      <c r="O28" s="2">
        <v>1.98</v>
      </c>
      <c r="P28" s="2">
        <f t="shared" si="7"/>
        <v>16.472000000000001</v>
      </c>
      <c r="Q28" s="4">
        <f t="shared" si="8"/>
        <v>59.298999999999999</v>
      </c>
      <c r="S28" s="52" t="s">
        <v>61</v>
      </c>
      <c r="T28" s="53"/>
      <c r="U28" s="54"/>
    </row>
    <row r="29" spans="1:21" ht="15.75" x14ac:dyDescent="0.25">
      <c r="A29" s="3">
        <v>22</v>
      </c>
      <c r="B29" s="2">
        <v>2.2599999999999998</v>
      </c>
      <c r="C29" s="2">
        <f t="shared" si="1"/>
        <v>16.048999999999999</v>
      </c>
      <c r="D29" s="4">
        <f t="shared" si="2"/>
        <v>57.776000000000003</v>
      </c>
      <c r="E29" s="3">
        <v>22</v>
      </c>
      <c r="F29" s="2">
        <v>4.29</v>
      </c>
      <c r="G29" s="2">
        <f t="shared" si="3"/>
        <v>7.6020000000000003</v>
      </c>
      <c r="H29" s="4">
        <f t="shared" si="4"/>
        <v>27.367000000000001</v>
      </c>
      <c r="J29" s="3">
        <v>22</v>
      </c>
      <c r="K29" s="2">
        <v>2.84</v>
      </c>
      <c r="L29" s="2">
        <f t="shared" si="5"/>
        <v>12.772</v>
      </c>
      <c r="M29" s="4">
        <f t="shared" si="6"/>
        <v>45.978999999999999</v>
      </c>
      <c r="N29" s="3">
        <v>22</v>
      </c>
      <c r="O29" s="2">
        <v>2.77</v>
      </c>
      <c r="P29" s="2">
        <f t="shared" si="7"/>
        <v>11.773999999999999</v>
      </c>
      <c r="Q29" s="4">
        <f t="shared" si="8"/>
        <v>42.386000000000003</v>
      </c>
      <c r="S29" s="47" t="s">
        <v>55</v>
      </c>
      <c r="T29" s="43"/>
      <c r="U29" s="48"/>
    </row>
    <row r="30" spans="1:21" ht="15.75" x14ac:dyDescent="0.25">
      <c r="A30" s="3">
        <v>23</v>
      </c>
      <c r="B30" s="2">
        <v>2.5099999999999998</v>
      </c>
      <c r="C30" s="2">
        <f t="shared" si="1"/>
        <v>14.451000000000001</v>
      </c>
      <c r="D30" s="4">
        <f t="shared" si="2"/>
        <v>52.024000000000001</v>
      </c>
      <c r="E30" s="3">
        <v>23</v>
      </c>
      <c r="F30" s="2">
        <v>2.96</v>
      </c>
      <c r="G30" s="2">
        <f t="shared" si="3"/>
        <v>11.018000000000001</v>
      </c>
      <c r="H30" s="4">
        <f t="shared" si="4"/>
        <v>39.664999999999999</v>
      </c>
      <c r="J30" s="3">
        <v>23</v>
      </c>
      <c r="K30" s="2">
        <v>3.69</v>
      </c>
      <c r="L30" s="2">
        <f t="shared" si="5"/>
        <v>9.83</v>
      </c>
      <c r="M30" s="4">
        <f t="shared" si="6"/>
        <v>35.387999999999998</v>
      </c>
      <c r="N30" s="3">
        <v>23</v>
      </c>
      <c r="O30" s="2">
        <v>2.44</v>
      </c>
      <c r="P30" s="2">
        <f t="shared" si="7"/>
        <v>13.366</v>
      </c>
      <c r="Q30" s="4">
        <f t="shared" si="8"/>
        <v>48.118000000000002</v>
      </c>
      <c r="S30" s="55" t="s">
        <v>41</v>
      </c>
      <c r="T30" s="56" t="s">
        <v>42</v>
      </c>
      <c r="U30" s="57" t="s">
        <v>43</v>
      </c>
    </row>
    <row r="31" spans="1:21" ht="15.75" x14ac:dyDescent="0.25">
      <c r="A31" s="3">
        <v>24</v>
      </c>
      <c r="B31" s="2">
        <v>3.22</v>
      </c>
      <c r="C31" s="2">
        <f t="shared" si="1"/>
        <v>11.263999999999999</v>
      </c>
      <c r="D31" s="4">
        <f t="shared" si="2"/>
        <v>40.549999999999997</v>
      </c>
      <c r="E31" s="3">
        <v>24</v>
      </c>
      <c r="F31" s="2">
        <v>2.77</v>
      </c>
      <c r="G31" s="2">
        <f t="shared" si="3"/>
        <v>11.773999999999999</v>
      </c>
      <c r="H31" s="4">
        <f t="shared" si="4"/>
        <v>42.386000000000003</v>
      </c>
      <c r="J31" s="3">
        <v>24</v>
      </c>
      <c r="K31" s="2">
        <v>3.48</v>
      </c>
      <c r="L31" s="2">
        <f t="shared" si="5"/>
        <v>10.423</v>
      </c>
      <c r="M31" s="4">
        <f t="shared" si="6"/>
        <v>37.523000000000003</v>
      </c>
      <c r="N31" s="3">
        <v>24</v>
      </c>
      <c r="O31" s="2">
        <v>2.41</v>
      </c>
      <c r="P31" s="2">
        <f t="shared" si="7"/>
        <v>13.532999999999999</v>
      </c>
      <c r="Q31" s="4">
        <f t="shared" si="8"/>
        <v>48.719000000000001</v>
      </c>
      <c r="S31" s="58" t="s">
        <v>45</v>
      </c>
      <c r="T31" s="21">
        <v>0</v>
      </c>
      <c r="U31" s="59">
        <f>ROUND(T31*100/106,2)</f>
        <v>0</v>
      </c>
    </row>
    <row r="32" spans="1:21" ht="15.75" x14ac:dyDescent="0.25">
      <c r="A32" s="3">
        <v>25</v>
      </c>
      <c r="B32" s="2">
        <v>2.19</v>
      </c>
      <c r="C32" s="2">
        <f t="shared" si="1"/>
        <v>16.562000000000001</v>
      </c>
      <c r="D32" s="4">
        <f t="shared" si="2"/>
        <v>59.622999999999998</v>
      </c>
      <c r="E32" s="3">
        <v>25</v>
      </c>
      <c r="F32" s="2">
        <v>2.84</v>
      </c>
      <c r="G32" s="2">
        <f t="shared" si="3"/>
        <v>11.484</v>
      </c>
      <c r="H32" s="4">
        <f t="shared" si="4"/>
        <v>41.341999999999999</v>
      </c>
      <c r="J32" s="3">
        <v>25</v>
      </c>
      <c r="K32" s="2">
        <v>2.69</v>
      </c>
      <c r="L32" s="2">
        <f t="shared" si="5"/>
        <v>13.484</v>
      </c>
      <c r="M32" s="4">
        <f t="shared" si="6"/>
        <v>48.542000000000002</v>
      </c>
      <c r="N32" s="3">
        <v>25</v>
      </c>
      <c r="O32" s="2">
        <v>1.59</v>
      </c>
      <c r="P32" s="2">
        <f t="shared" si="7"/>
        <v>20.512</v>
      </c>
      <c r="Q32" s="4">
        <f t="shared" si="8"/>
        <v>73.843000000000004</v>
      </c>
      <c r="S32" s="58" t="s">
        <v>46</v>
      </c>
      <c r="T32" s="21">
        <v>0</v>
      </c>
      <c r="U32" s="59">
        <f t="shared" ref="U32:U40" si="10">ROUND(T32*100/106,2)</f>
        <v>0</v>
      </c>
    </row>
    <row r="33" spans="1:21" ht="15.75" x14ac:dyDescent="0.25">
      <c r="A33" s="3">
        <v>26</v>
      </c>
      <c r="B33" s="2">
        <v>2.44</v>
      </c>
      <c r="C33" s="2">
        <f t="shared" si="1"/>
        <v>14.865</v>
      </c>
      <c r="D33" s="4">
        <f t="shared" si="2"/>
        <v>53.514000000000003</v>
      </c>
      <c r="E33" s="3">
        <v>26</v>
      </c>
      <c r="F33" s="2">
        <v>2.5099999999999998</v>
      </c>
      <c r="G33" s="2">
        <f t="shared" si="3"/>
        <v>12.993</v>
      </c>
      <c r="H33" s="4">
        <f t="shared" si="4"/>
        <v>46.774999999999999</v>
      </c>
      <c r="J33" s="3">
        <v>26</v>
      </c>
      <c r="K33" s="2">
        <v>3.29</v>
      </c>
      <c r="L33" s="2">
        <f t="shared" si="5"/>
        <v>11.025</v>
      </c>
      <c r="M33" s="4">
        <f t="shared" si="6"/>
        <v>39.69</v>
      </c>
      <c r="N33" s="3">
        <v>26</v>
      </c>
      <c r="O33" s="2">
        <v>3.42</v>
      </c>
      <c r="P33" s="2">
        <f t="shared" si="7"/>
        <v>9.5359999999999996</v>
      </c>
      <c r="Q33" s="4">
        <f t="shared" si="8"/>
        <v>34.33</v>
      </c>
      <c r="S33" s="58" t="s">
        <v>47</v>
      </c>
      <c r="T33" s="21">
        <v>4</v>
      </c>
      <c r="U33" s="59">
        <f t="shared" si="10"/>
        <v>3.77</v>
      </c>
    </row>
    <row r="34" spans="1:21" ht="15.75" x14ac:dyDescent="0.25">
      <c r="A34" s="3">
        <v>27</v>
      </c>
      <c r="B34" s="2">
        <v>3.16</v>
      </c>
      <c r="C34" s="2">
        <f t="shared" si="1"/>
        <v>11.478</v>
      </c>
      <c r="D34" s="4">
        <f t="shared" si="2"/>
        <v>41.320999999999998</v>
      </c>
      <c r="E34" s="3">
        <v>27</v>
      </c>
      <c r="F34" s="2">
        <v>2.19</v>
      </c>
      <c r="G34" s="2">
        <f t="shared" si="3"/>
        <v>14.891999999999999</v>
      </c>
      <c r="H34" s="4">
        <f t="shared" si="4"/>
        <v>53.610999999999997</v>
      </c>
      <c r="J34" s="3">
        <v>27</v>
      </c>
      <c r="K34" s="2">
        <v>1.91</v>
      </c>
      <c r="L34" s="2">
        <f t="shared" si="5"/>
        <v>18.989999999999998</v>
      </c>
      <c r="M34" s="4">
        <f t="shared" si="6"/>
        <v>68.364000000000004</v>
      </c>
      <c r="N34" s="3">
        <v>27</v>
      </c>
      <c r="O34" s="2">
        <v>1.91</v>
      </c>
      <c r="P34" s="2">
        <f t="shared" si="7"/>
        <v>17.074999999999999</v>
      </c>
      <c r="Q34" s="4">
        <f t="shared" si="8"/>
        <v>61.47</v>
      </c>
      <c r="S34" s="60" t="s">
        <v>48</v>
      </c>
      <c r="T34" s="21">
        <v>17</v>
      </c>
      <c r="U34" s="59">
        <f t="shared" si="10"/>
        <v>16.04</v>
      </c>
    </row>
    <row r="35" spans="1:21" ht="15.75" x14ac:dyDescent="0.25">
      <c r="A35" s="3">
        <v>28</v>
      </c>
      <c r="B35" s="2">
        <v>2.44</v>
      </c>
      <c r="C35" s="2">
        <f t="shared" si="1"/>
        <v>14.865</v>
      </c>
      <c r="D35" s="4">
        <f t="shared" si="2"/>
        <v>53.514000000000003</v>
      </c>
      <c r="E35" s="3">
        <v>28</v>
      </c>
      <c r="F35" s="2">
        <v>2.06</v>
      </c>
      <c r="G35" s="2">
        <f t="shared" si="3"/>
        <v>15.832000000000001</v>
      </c>
      <c r="H35" s="4">
        <f t="shared" si="4"/>
        <v>56.994999999999997</v>
      </c>
      <c r="J35" s="3">
        <v>28</v>
      </c>
      <c r="K35" s="2">
        <v>2.64</v>
      </c>
      <c r="L35" s="2">
        <f t="shared" si="5"/>
        <v>13.739000000000001</v>
      </c>
      <c r="M35" s="4">
        <f t="shared" si="6"/>
        <v>49.46</v>
      </c>
      <c r="N35" s="3">
        <v>28</v>
      </c>
      <c r="O35" s="2">
        <v>2.5</v>
      </c>
      <c r="P35" s="2">
        <f t="shared" si="7"/>
        <v>13.045</v>
      </c>
      <c r="Q35" s="4">
        <f t="shared" si="8"/>
        <v>46.962000000000003</v>
      </c>
      <c r="S35" s="58" t="s">
        <v>49</v>
      </c>
      <c r="T35" s="21">
        <v>36</v>
      </c>
      <c r="U35" s="59">
        <f t="shared" si="10"/>
        <v>33.96</v>
      </c>
    </row>
    <row r="36" spans="1:21" ht="15.75" x14ac:dyDescent="0.25">
      <c r="A36" s="3">
        <v>29</v>
      </c>
      <c r="B36" s="2">
        <v>3.42</v>
      </c>
      <c r="C36" s="2">
        <f t="shared" si="1"/>
        <v>10.606</v>
      </c>
      <c r="D36" s="4">
        <f t="shared" si="2"/>
        <v>38.182000000000002</v>
      </c>
      <c r="E36" s="3">
        <v>29</v>
      </c>
      <c r="F36" s="2">
        <v>2.9</v>
      </c>
      <c r="G36" s="2">
        <f t="shared" si="3"/>
        <v>11.246</v>
      </c>
      <c r="H36" s="4">
        <f t="shared" si="4"/>
        <v>40.485999999999997</v>
      </c>
      <c r="J36" s="3">
        <v>29</v>
      </c>
      <c r="K36" s="2">
        <v>2.57</v>
      </c>
      <c r="L36" s="2">
        <f t="shared" si="5"/>
        <v>14.113</v>
      </c>
      <c r="M36" s="4">
        <f t="shared" si="6"/>
        <v>50.807000000000002</v>
      </c>
      <c r="N36" s="3">
        <v>29</v>
      </c>
      <c r="O36" s="2">
        <v>2.76</v>
      </c>
      <c r="P36" s="2">
        <f t="shared" si="7"/>
        <v>11.817</v>
      </c>
      <c r="Q36" s="4">
        <f t="shared" si="8"/>
        <v>42.540999999999997</v>
      </c>
      <c r="S36" s="58" t="s">
        <v>50</v>
      </c>
      <c r="T36" s="21">
        <v>36</v>
      </c>
      <c r="U36" s="59">
        <f t="shared" si="10"/>
        <v>33.96</v>
      </c>
    </row>
    <row r="37" spans="1:21" ht="15.75" x14ac:dyDescent="0.25">
      <c r="A37" s="3">
        <v>30</v>
      </c>
      <c r="B37" s="2">
        <v>2.7</v>
      </c>
      <c r="C37" s="2">
        <f t="shared" si="1"/>
        <v>13.433999999999999</v>
      </c>
      <c r="D37" s="4">
        <f t="shared" si="2"/>
        <v>48.362000000000002</v>
      </c>
      <c r="E37" s="3">
        <v>30</v>
      </c>
      <c r="F37" s="2">
        <v>2.12</v>
      </c>
      <c r="G37" s="2">
        <f t="shared" si="3"/>
        <v>15.384</v>
      </c>
      <c r="H37" s="4">
        <f t="shared" si="4"/>
        <v>55.381999999999998</v>
      </c>
      <c r="J37" s="3">
        <v>30</v>
      </c>
      <c r="K37" s="2">
        <v>2.56</v>
      </c>
      <c r="L37" s="2">
        <f t="shared" si="5"/>
        <v>14.167999999999999</v>
      </c>
      <c r="M37" s="4">
        <f t="shared" si="6"/>
        <v>51.005000000000003</v>
      </c>
      <c r="N37" s="3">
        <v>30</v>
      </c>
      <c r="O37" s="2">
        <v>2.31</v>
      </c>
      <c r="P37" s="2">
        <f t="shared" si="7"/>
        <v>14.118</v>
      </c>
      <c r="Q37" s="4">
        <f t="shared" si="8"/>
        <v>50.825000000000003</v>
      </c>
      <c r="S37" s="58" t="s">
        <v>51</v>
      </c>
      <c r="T37" s="21">
        <v>7</v>
      </c>
      <c r="U37" s="59">
        <f t="shared" si="10"/>
        <v>6.6</v>
      </c>
    </row>
    <row r="38" spans="1:21" ht="15.75" x14ac:dyDescent="0.25">
      <c r="A38" s="3">
        <v>31</v>
      </c>
      <c r="B38" s="2">
        <v>2.97</v>
      </c>
      <c r="C38" s="2">
        <f t="shared" si="1"/>
        <v>12.212999999999999</v>
      </c>
      <c r="D38" s="4">
        <f t="shared" si="2"/>
        <v>43.966999999999999</v>
      </c>
      <c r="E38" s="3">
        <v>31</v>
      </c>
      <c r="F38" s="2">
        <v>3.09</v>
      </c>
      <c r="G38" s="2">
        <f t="shared" si="3"/>
        <v>10.555</v>
      </c>
      <c r="H38" s="4">
        <f t="shared" si="4"/>
        <v>37.997999999999998</v>
      </c>
      <c r="J38" s="3">
        <v>31</v>
      </c>
      <c r="K38" s="2">
        <v>3.74</v>
      </c>
      <c r="L38" s="2">
        <f t="shared" si="5"/>
        <v>9.6980000000000004</v>
      </c>
      <c r="M38" s="4">
        <f t="shared" si="6"/>
        <v>34.912999999999997</v>
      </c>
      <c r="N38" s="3">
        <v>31</v>
      </c>
      <c r="O38" s="2">
        <v>2.5099999999999998</v>
      </c>
      <c r="P38" s="2">
        <f t="shared" si="7"/>
        <v>12.993</v>
      </c>
      <c r="Q38" s="4">
        <f t="shared" si="8"/>
        <v>46.774999999999999</v>
      </c>
      <c r="S38" s="58" t="s">
        <v>52</v>
      </c>
      <c r="T38" s="21">
        <v>5</v>
      </c>
      <c r="U38" s="59">
        <f t="shared" si="10"/>
        <v>4.72</v>
      </c>
    </row>
    <row r="39" spans="1:21" ht="15.75" x14ac:dyDescent="0.25">
      <c r="A39" s="3">
        <v>32</v>
      </c>
      <c r="B39" s="2">
        <v>2.65</v>
      </c>
      <c r="C39" s="2">
        <f t="shared" si="1"/>
        <v>13.686999999999999</v>
      </c>
      <c r="D39" s="4">
        <f t="shared" si="2"/>
        <v>49.273000000000003</v>
      </c>
      <c r="E39" s="3">
        <v>32</v>
      </c>
      <c r="F39" s="2">
        <v>3.35</v>
      </c>
      <c r="G39" s="2">
        <f t="shared" si="3"/>
        <v>9.7349999999999994</v>
      </c>
      <c r="H39" s="4">
        <f t="shared" si="4"/>
        <v>35.045999999999999</v>
      </c>
      <c r="J39" s="3">
        <v>32</v>
      </c>
      <c r="K39" s="2">
        <v>2.69</v>
      </c>
      <c r="L39" s="2">
        <f t="shared" si="5"/>
        <v>13.484</v>
      </c>
      <c r="M39" s="4">
        <f t="shared" si="6"/>
        <v>48.542000000000002</v>
      </c>
      <c r="N39" s="3">
        <v>32</v>
      </c>
      <c r="O39" s="2">
        <v>2.57</v>
      </c>
      <c r="P39" s="2">
        <f t="shared" si="7"/>
        <v>12.69</v>
      </c>
      <c r="Q39" s="4">
        <f t="shared" si="8"/>
        <v>45.683999999999997</v>
      </c>
      <c r="S39" s="58" t="s">
        <v>53</v>
      </c>
      <c r="T39" s="21">
        <v>1</v>
      </c>
      <c r="U39" s="59">
        <f t="shared" si="10"/>
        <v>0.94</v>
      </c>
    </row>
    <row r="40" spans="1:21" ht="15.75" x14ac:dyDescent="0.25">
      <c r="A40" s="3">
        <v>33</v>
      </c>
      <c r="B40" s="2">
        <v>2.37</v>
      </c>
      <c r="C40" s="2">
        <f t="shared" si="1"/>
        <v>15.304</v>
      </c>
      <c r="D40" s="4">
        <f t="shared" si="2"/>
        <v>55.094000000000001</v>
      </c>
      <c r="E40" s="3">
        <v>33</v>
      </c>
      <c r="F40" s="2">
        <v>2.7</v>
      </c>
      <c r="G40" s="2">
        <f t="shared" si="3"/>
        <v>12.079000000000001</v>
      </c>
      <c r="H40" s="4">
        <f t="shared" si="4"/>
        <v>43.484000000000002</v>
      </c>
      <c r="J40" s="3">
        <v>33</v>
      </c>
      <c r="K40" s="2">
        <v>2.52</v>
      </c>
      <c r="L40" s="2">
        <f t="shared" si="5"/>
        <v>14.393000000000001</v>
      </c>
      <c r="M40" s="4">
        <f t="shared" si="6"/>
        <v>51.814999999999998</v>
      </c>
      <c r="N40" s="3">
        <v>33</v>
      </c>
      <c r="O40" s="2">
        <v>1.97</v>
      </c>
      <c r="P40" s="2">
        <f t="shared" si="7"/>
        <v>16.555</v>
      </c>
      <c r="Q40" s="4">
        <f t="shared" si="8"/>
        <v>59.597999999999999</v>
      </c>
      <c r="S40" s="58" t="s">
        <v>54</v>
      </c>
      <c r="T40" s="21">
        <v>0</v>
      </c>
      <c r="U40" s="59">
        <f t="shared" si="10"/>
        <v>0</v>
      </c>
    </row>
    <row r="41" spans="1:21" ht="15.75" x14ac:dyDescent="0.25">
      <c r="A41" s="3">
        <v>34</v>
      </c>
      <c r="B41" s="2">
        <v>2.57</v>
      </c>
      <c r="C41" s="2">
        <f t="shared" si="1"/>
        <v>14.113</v>
      </c>
      <c r="D41" s="4">
        <f t="shared" si="2"/>
        <v>50.807000000000002</v>
      </c>
      <c r="E41" s="3">
        <v>34</v>
      </c>
      <c r="F41" s="2">
        <v>4.5</v>
      </c>
      <c r="G41" s="2">
        <f t="shared" si="3"/>
        <v>7.2469999999999999</v>
      </c>
      <c r="H41" s="4">
        <f t="shared" si="4"/>
        <v>26.088999999999999</v>
      </c>
      <c r="J41" s="3">
        <v>34</v>
      </c>
      <c r="K41" s="2">
        <v>2.9</v>
      </c>
      <c r="L41" s="2">
        <f t="shared" si="5"/>
        <v>12.507</v>
      </c>
      <c r="M41" s="4">
        <f t="shared" si="6"/>
        <v>45.024999999999999</v>
      </c>
      <c r="N41" s="3">
        <v>34</v>
      </c>
      <c r="O41" s="2">
        <v>2.12</v>
      </c>
      <c r="P41" s="2">
        <f t="shared" si="7"/>
        <v>15.384</v>
      </c>
      <c r="Q41" s="4">
        <f t="shared" si="8"/>
        <v>55.381999999999998</v>
      </c>
      <c r="S41" s="49"/>
      <c r="T41" s="50"/>
      <c r="U41" s="51"/>
    </row>
    <row r="42" spans="1:21" ht="15.75" x14ac:dyDescent="0.25">
      <c r="A42" s="3">
        <v>35</v>
      </c>
      <c r="B42" s="2">
        <v>1.98</v>
      </c>
      <c r="C42" s="2">
        <f t="shared" si="1"/>
        <v>18.318999999999999</v>
      </c>
      <c r="D42" s="4">
        <f t="shared" si="2"/>
        <v>65.947999999999993</v>
      </c>
      <c r="E42" s="3">
        <v>35</v>
      </c>
      <c r="F42" s="2">
        <v>2.58</v>
      </c>
      <c r="G42" s="2">
        <f t="shared" si="3"/>
        <v>12.641</v>
      </c>
      <c r="H42" s="4">
        <f t="shared" si="4"/>
        <v>45.508000000000003</v>
      </c>
      <c r="J42" s="3">
        <v>35</v>
      </c>
      <c r="K42" s="2">
        <v>4.0199999999999996</v>
      </c>
      <c r="L42" s="2">
        <f t="shared" si="5"/>
        <v>9.0229999999999997</v>
      </c>
      <c r="M42" s="4">
        <f t="shared" si="6"/>
        <v>32.482999999999997</v>
      </c>
      <c r="N42" s="3">
        <v>35</v>
      </c>
      <c r="O42" s="2">
        <v>3.16</v>
      </c>
      <c r="P42" s="2">
        <f t="shared" si="7"/>
        <v>10.321</v>
      </c>
      <c r="Q42" s="4">
        <f t="shared" si="8"/>
        <v>37.155999999999999</v>
      </c>
      <c r="S42" s="47" t="s">
        <v>62</v>
      </c>
      <c r="T42" s="43"/>
      <c r="U42" s="48"/>
    </row>
    <row r="43" spans="1:21" ht="15.75" x14ac:dyDescent="0.25">
      <c r="A43" s="3">
        <v>36</v>
      </c>
      <c r="B43" s="2">
        <v>2.2999999999999998</v>
      </c>
      <c r="C43" s="2">
        <f t="shared" si="1"/>
        <v>15.77</v>
      </c>
      <c r="D43" s="4">
        <f t="shared" si="2"/>
        <v>56.771999999999998</v>
      </c>
      <c r="E43" s="3">
        <v>36</v>
      </c>
      <c r="F43" s="2">
        <v>1.97</v>
      </c>
      <c r="G43" s="2">
        <f t="shared" si="3"/>
        <v>16.555</v>
      </c>
      <c r="H43" s="4">
        <f t="shared" si="4"/>
        <v>59.597999999999999</v>
      </c>
      <c r="J43" s="3">
        <v>36</v>
      </c>
      <c r="K43" s="2">
        <v>3.55</v>
      </c>
      <c r="L43" s="2">
        <f t="shared" si="5"/>
        <v>10.217000000000001</v>
      </c>
      <c r="M43" s="4">
        <f t="shared" si="6"/>
        <v>36.780999999999999</v>
      </c>
      <c r="N43" s="3">
        <v>36</v>
      </c>
      <c r="O43" s="2">
        <v>2.11</v>
      </c>
      <c r="P43" s="2">
        <f t="shared" si="7"/>
        <v>15.457000000000001</v>
      </c>
      <c r="Q43" s="4">
        <f t="shared" si="8"/>
        <v>55.645000000000003</v>
      </c>
      <c r="S43" s="55" t="s">
        <v>41</v>
      </c>
      <c r="T43" s="56" t="s">
        <v>42</v>
      </c>
      <c r="U43" s="57" t="s">
        <v>43</v>
      </c>
    </row>
    <row r="44" spans="1:21" ht="15.75" x14ac:dyDescent="0.25">
      <c r="A44" s="3">
        <v>37</v>
      </c>
      <c r="B44" s="2">
        <v>2.7</v>
      </c>
      <c r="C44" s="2">
        <f t="shared" si="1"/>
        <v>13.433999999999999</v>
      </c>
      <c r="D44" s="4">
        <f t="shared" si="2"/>
        <v>48.362000000000002</v>
      </c>
      <c r="E44" s="3">
        <v>37</v>
      </c>
      <c r="F44" s="2">
        <v>2.57</v>
      </c>
      <c r="G44" s="2">
        <f t="shared" si="3"/>
        <v>12.69</v>
      </c>
      <c r="H44" s="4">
        <f t="shared" si="4"/>
        <v>45.683999999999997</v>
      </c>
      <c r="J44" s="3">
        <v>37</v>
      </c>
      <c r="K44" s="2">
        <v>4.0199999999999996</v>
      </c>
      <c r="L44" s="2">
        <f t="shared" si="5"/>
        <v>9.0229999999999997</v>
      </c>
      <c r="M44" s="4">
        <f t="shared" si="6"/>
        <v>32.482999999999997</v>
      </c>
      <c r="N44" s="3">
        <v>37</v>
      </c>
      <c r="O44" s="2">
        <v>1.85</v>
      </c>
      <c r="P44" s="2">
        <f t="shared" si="7"/>
        <v>17.629000000000001</v>
      </c>
      <c r="Q44" s="4">
        <f t="shared" si="8"/>
        <v>63.463999999999999</v>
      </c>
      <c r="S44" s="3" t="s">
        <v>45</v>
      </c>
      <c r="T44" s="2">
        <v>0</v>
      </c>
      <c r="U44" s="4">
        <f>ROUND(T44*100/91,2)</f>
        <v>0</v>
      </c>
    </row>
    <row r="45" spans="1:21" ht="15.75" x14ac:dyDescent="0.25">
      <c r="A45" s="3">
        <v>38</v>
      </c>
      <c r="B45" s="2">
        <v>3.24</v>
      </c>
      <c r="C45" s="2">
        <f t="shared" si="1"/>
        <v>11.195</v>
      </c>
      <c r="D45" s="4">
        <f t="shared" si="2"/>
        <v>40.302</v>
      </c>
      <c r="E45" s="3">
        <v>38</v>
      </c>
      <c r="F45" s="2">
        <v>2.04</v>
      </c>
      <c r="G45" s="2">
        <f t="shared" si="3"/>
        <v>15.987</v>
      </c>
      <c r="H45" s="4">
        <f t="shared" si="4"/>
        <v>57.552999999999997</v>
      </c>
      <c r="J45" s="3">
        <v>38</v>
      </c>
      <c r="K45" s="2">
        <v>3.75</v>
      </c>
      <c r="L45" s="2">
        <f t="shared" si="5"/>
        <v>9.6720000000000006</v>
      </c>
      <c r="M45" s="4">
        <f t="shared" si="6"/>
        <v>34.819000000000003</v>
      </c>
      <c r="N45" s="3">
        <v>38</v>
      </c>
      <c r="O45" s="2">
        <v>2.56</v>
      </c>
      <c r="P45" s="2">
        <f t="shared" si="7"/>
        <v>12.74</v>
      </c>
      <c r="Q45" s="4">
        <f t="shared" si="8"/>
        <v>45.863999999999997</v>
      </c>
      <c r="S45" s="3" t="s">
        <v>46</v>
      </c>
      <c r="T45" s="2">
        <v>0</v>
      </c>
      <c r="U45" s="4">
        <f t="shared" ref="U45:U53" si="11">ROUND(T45*100/91,2)</f>
        <v>0</v>
      </c>
    </row>
    <row r="46" spans="1:21" ht="15.75" x14ac:dyDescent="0.25">
      <c r="A46" s="3">
        <v>39</v>
      </c>
      <c r="B46" s="2">
        <v>2.63</v>
      </c>
      <c r="C46" s="2">
        <f t="shared" si="1"/>
        <v>13.791</v>
      </c>
      <c r="D46" s="4">
        <f t="shared" si="2"/>
        <v>49.648000000000003</v>
      </c>
      <c r="E46" s="3">
        <v>39</v>
      </c>
      <c r="F46" s="2">
        <v>1.59</v>
      </c>
      <c r="G46" s="2">
        <f t="shared" si="3"/>
        <v>20.512</v>
      </c>
      <c r="H46" s="4">
        <f t="shared" si="4"/>
        <v>73.843000000000004</v>
      </c>
      <c r="J46" s="3">
        <v>39</v>
      </c>
      <c r="K46" s="2">
        <v>3.62</v>
      </c>
      <c r="L46" s="2">
        <f t="shared" si="5"/>
        <v>10.02</v>
      </c>
      <c r="M46" s="4">
        <f t="shared" si="6"/>
        <v>36.072000000000003</v>
      </c>
      <c r="N46" s="3">
        <v>39</v>
      </c>
      <c r="O46" s="2">
        <v>4.9800000000000004</v>
      </c>
      <c r="P46" s="2">
        <f t="shared" si="7"/>
        <v>6.5490000000000004</v>
      </c>
      <c r="Q46" s="4">
        <f t="shared" si="8"/>
        <v>23.576000000000001</v>
      </c>
      <c r="S46" s="3" t="s">
        <v>47</v>
      </c>
      <c r="T46" s="2">
        <v>1</v>
      </c>
      <c r="U46" s="4">
        <f t="shared" si="11"/>
        <v>1.1000000000000001</v>
      </c>
    </row>
    <row r="47" spans="1:21" ht="15.75" x14ac:dyDescent="0.25">
      <c r="A47" s="3">
        <v>40</v>
      </c>
      <c r="B47" s="2">
        <v>2.71</v>
      </c>
      <c r="C47" s="2">
        <f t="shared" si="1"/>
        <v>13.384</v>
      </c>
      <c r="D47" s="4">
        <f t="shared" si="2"/>
        <v>48.182000000000002</v>
      </c>
      <c r="E47" s="3">
        <v>40</v>
      </c>
      <c r="F47" s="2">
        <v>2.76</v>
      </c>
      <c r="G47" s="2">
        <f t="shared" si="3"/>
        <v>11.817</v>
      </c>
      <c r="H47" s="4">
        <f t="shared" si="4"/>
        <v>42.540999999999997</v>
      </c>
      <c r="J47" s="3">
        <v>40</v>
      </c>
      <c r="K47" s="2">
        <v>3.36</v>
      </c>
      <c r="L47" s="2">
        <f t="shared" si="5"/>
        <v>10.795</v>
      </c>
      <c r="M47" s="4">
        <f t="shared" si="6"/>
        <v>38.862000000000002</v>
      </c>
      <c r="N47" s="3">
        <v>40</v>
      </c>
      <c r="O47" s="2">
        <v>3.35</v>
      </c>
      <c r="P47" s="2">
        <f t="shared" si="7"/>
        <v>9.7349999999999994</v>
      </c>
      <c r="Q47" s="4">
        <f t="shared" si="8"/>
        <v>35.045999999999999</v>
      </c>
      <c r="S47" s="60" t="s">
        <v>48</v>
      </c>
      <c r="T47" s="2">
        <v>10</v>
      </c>
      <c r="U47" s="4">
        <f t="shared" si="11"/>
        <v>10.99</v>
      </c>
    </row>
    <row r="48" spans="1:21" ht="15.75" x14ac:dyDescent="0.25">
      <c r="A48" s="3">
        <v>41</v>
      </c>
      <c r="B48" s="2">
        <v>3.1</v>
      </c>
      <c r="C48" s="2">
        <f t="shared" si="1"/>
        <v>11.7</v>
      </c>
      <c r="D48" s="4">
        <f t="shared" si="2"/>
        <v>42.12</v>
      </c>
      <c r="E48" s="3">
        <v>41</v>
      </c>
      <c r="F48" s="2">
        <v>2.0499999999999998</v>
      </c>
      <c r="G48" s="2">
        <f t="shared" si="3"/>
        <v>15.909000000000001</v>
      </c>
      <c r="H48" s="4">
        <f t="shared" si="4"/>
        <v>57.271999999999998</v>
      </c>
      <c r="J48" s="3">
        <v>41</v>
      </c>
      <c r="K48" s="2">
        <v>2.96</v>
      </c>
      <c r="L48" s="2">
        <f t="shared" si="5"/>
        <v>12.254</v>
      </c>
      <c r="M48" s="4">
        <f t="shared" si="6"/>
        <v>44.113999999999997</v>
      </c>
      <c r="N48" s="3">
        <v>41</v>
      </c>
      <c r="O48" s="2">
        <v>3.03</v>
      </c>
      <c r="P48" s="2">
        <f t="shared" si="7"/>
        <v>10.763999999999999</v>
      </c>
      <c r="Q48" s="4">
        <f t="shared" si="8"/>
        <v>38.75</v>
      </c>
      <c r="S48" s="3" t="s">
        <v>49</v>
      </c>
      <c r="T48" s="2">
        <v>30</v>
      </c>
      <c r="U48" s="4">
        <f t="shared" si="11"/>
        <v>32.97</v>
      </c>
    </row>
    <row r="49" spans="1:22" ht="15.75" x14ac:dyDescent="0.25">
      <c r="A49" s="3">
        <v>42</v>
      </c>
      <c r="B49" s="2">
        <v>3.7</v>
      </c>
      <c r="C49" s="2">
        <f t="shared" si="1"/>
        <v>9.8030000000000008</v>
      </c>
      <c r="D49" s="4">
        <f t="shared" si="2"/>
        <v>35.290999999999997</v>
      </c>
      <c r="E49" s="3">
        <v>42</v>
      </c>
      <c r="F49" s="2">
        <v>2.1800000000000002</v>
      </c>
      <c r="G49" s="2">
        <f t="shared" si="3"/>
        <v>14.96</v>
      </c>
      <c r="H49" s="4">
        <f t="shared" si="4"/>
        <v>53.856000000000002</v>
      </c>
      <c r="J49" s="3">
        <v>42</v>
      </c>
      <c r="K49" s="2">
        <v>3.09</v>
      </c>
      <c r="L49" s="2">
        <f t="shared" si="5"/>
        <v>11.738</v>
      </c>
      <c r="M49" s="4">
        <f t="shared" si="6"/>
        <v>42.256999999999998</v>
      </c>
      <c r="N49" s="3">
        <v>42</v>
      </c>
      <c r="O49" s="2">
        <v>2.1800000000000002</v>
      </c>
      <c r="P49" s="2">
        <f t="shared" si="7"/>
        <v>14.96</v>
      </c>
      <c r="Q49" s="4">
        <f t="shared" si="8"/>
        <v>53.856000000000002</v>
      </c>
      <c r="S49" s="3" t="s">
        <v>50</v>
      </c>
      <c r="T49" s="2">
        <v>34</v>
      </c>
      <c r="U49" s="4">
        <f t="shared" si="11"/>
        <v>37.36</v>
      </c>
    </row>
    <row r="50" spans="1:22" ht="15.75" x14ac:dyDescent="0.25">
      <c r="A50" s="3">
        <v>43</v>
      </c>
      <c r="B50" s="2">
        <v>3.42</v>
      </c>
      <c r="C50" s="2">
        <f t="shared" si="1"/>
        <v>10.606</v>
      </c>
      <c r="D50" s="4">
        <f t="shared" si="2"/>
        <v>38.182000000000002</v>
      </c>
      <c r="E50" s="3">
        <v>43</v>
      </c>
      <c r="F50" s="2">
        <v>2.06</v>
      </c>
      <c r="G50" s="2">
        <f t="shared" si="3"/>
        <v>15.832000000000001</v>
      </c>
      <c r="H50" s="4">
        <f t="shared" si="4"/>
        <v>56.994999999999997</v>
      </c>
      <c r="J50" s="3">
        <v>43</v>
      </c>
      <c r="K50" s="2">
        <v>3.22</v>
      </c>
      <c r="L50" s="2">
        <f t="shared" si="5"/>
        <v>11.263999999999999</v>
      </c>
      <c r="M50" s="4">
        <f t="shared" si="6"/>
        <v>40.549999999999997</v>
      </c>
      <c r="N50" s="3">
        <v>43</v>
      </c>
      <c r="O50" s="2">
        <v>2.3199999999999998</v>
      </c>
      <c r="P50" s="2">
        <f t="shared" si="7"/>
        <v>14.058</v>
      </c>
      <c r="Q50" s="4">
        <f t="shared" si="8"/>
        <v>50.609000000000002</v>
      </c>
      <c r="S50" s="3" t="s">
        <v>51</v>
      </c>
      <c r="T50" s="2">
        <v>12</v>
      </c>
      <c r="U50" s="4">
        <f t="shared" si="11"/>
        <v>13.19</v>
      </c>
    </row>
    <row r="51" spans="1:22" ht="15.75" x14ac:dyDescent="0.25">
      <c r="A51" s="3">
        <v>44</v>
      </c>
      <c r="B51" s="2">
        <v>3.69</v>
      </c>
      <c r="C51" s="2">
        <f t="shared" si="1"/>
        <v>9.83</v>
      </c>
      <c r="D51" s="4">
        <f t="shared" si="2"/>
        <v>35.387999999999998</v>
      </c>
      <c r="E51" s="3">
        <v>44</v>
      </c>
      <c r="F51" s="2">
        <v>2.97</v>
      </c>
      <c r="G51" s="2">
        <f t="shared" si="3"/>
        <v>10.981</v>
      </c>
      <c r="H51" s="4">
        <f t="shared" si="4"/>
        <v>39.531999999999996</v>
      </c>
      <c r="J51" s="3">
        <v>44</v>
      </c>
      <c r="K51" s="2">
        <v>2.9</v>
      </c>
      <c r="L51" s="2">
        <f t="shared" si="5"/>
        <v>12.507</v>
      </c>
      <c r="M51" s="4">
        <f t="shared" si="6"/>
        <v>45.024999999999999</v>
      </c>
      <c r="N51" s="3">
        <v>44</v>
      </c>
      <c r="O51" s="2">
        <v>2.5099999999999998</v>
      </c>
      <c r="P51" s="2">
        <f t="shared" si="7"/>
        <v>12.993</v>
      </c>
      <c r="Q51" s="4">
        <f t="shared" si="8"/>
        <v>46.774999999999999</v>
      </c>
      <c r="S51" s="3" t="s">
        <v>52</v>
      </c>
      <c r="T51" s="2">
        <v>4</v>
      </c>
      <c r="U51" s="4">
        <f t="shared" si="11"/>
        <v>4.4000000000000004</v>
      </c>
    </row>
    <row r="52" spans="1:22" ht="15.75" x14ac:dyDescent="0.25">
      <c r="A52" s="3">
        <v>45</v>
      </c>
      <c r="B52" s="2">
        <v>3.03</v>
      </c>
      <c r="C52" s="2">
        <f t="shared" si="1"/>
        <v>11.971</v>
      </c>
      <c r="D52" s="4">
        <f t="shared" si="2"/>
        <v>43.095999999999997</v>
      </c>
      <c r="E52" s="3">
        <v>45</v>
      </c>
      <c r="F52" s="2">
        <v>3.11</v>
      </c>
      <c r="G52" s="2">
        <f t="shared" si="3"/>
        <v>10.487</v>
      </c>
      <c r="H52" s="4">
        <f t="shared" si="4"/>
        <v>37.753</v>
      </c>
      <c r="J52" s="3">
        <v>45</v>
      </c>
      <c r="K52" s="2">
        <v>2.25</v>
      </c>
      <c r="L52" s="2">
        <f t="shared" si="5"/>
        <v>16.120999999999999</v>
      </c>
      <c r="M52" s="4">
        <f t="shared" si="6"/>
        <v>58.036000000000001</v>
      </c>
      <c r="N52" s="3">
        <v>45</v>
      </c>
      <c r="O52" s="2">
        <v>2.2400000000000002</v>
      </c>
      <c r="P52" s="2">
        <f t="shared" si="7"/>
        <v>14.56</v>
      </c>
      <c r="Q52" s="4">
        <f t="shared" si="8"/>
        <v>52.415999999999997</v>
      </c>
      <c r="S52" s="3" t="s">
        <v>53</v>
      </c>
      <c r="T52" s="2">
        <v>0</v>
      </c>
      <c r="U52" s="4">
        <f t="shared" si="11"/>
        <v>0</v>
      </c>
    </row>
    <row r="53" spans="1:22" ht="16.5" thickBot="1" x14ac:dyDescent="0.3">
      <c r="A53" s="3">
        <v>46</v>
      </c>
      <c r="B53" s="2">
        <v>2.1800000000000002</v>
      </c>
      <c r="C53" s="2">
        <f t="shared" si="1"/>
        <v>16.638000000000002</v>
      </c>
      <c r="D53" s="4">
        <f t="shared" si="2"/>
        <v>59.896999999999998</v>
      </c>
      <c r="E53" s="3">
        <v>46</v>
      </c>
      <c r="F53" s="2">
        <v>2.63</v>
      </c>
      <c r="G53" s="2">
        <f t="shared" si="3"/>
        <v>12.401</v>
      </c>
      <c r="H53" s="4">
        <f t="shared" si="4"/>
        <v>44.643999999999998</v>
      </c>
      <c r="J53" s="3">
        <v>46</v>
      </c>
      <c r="K53" s="2">
        <v>1.99</v>
      </c>
      <c r="L53" s="2">
        <f t="shared" si="5"/>
        <v>18.227</v>
      </c>
      <c r="M53" s="4">
        <f t="shared" si="6"/>
        <v>65.617000000000004</v>
      </c>
      <c r="N53" s="3">
        <v>46</v>
      </c>
      <c r="O53" s="2">
        <v>2.62</v>
      </c>
      <c r="P53" s="2">
        <f t="shared" si="7"/>
        <v>12.448</v>
      </c>
      <c r="Q53" s="4">
        <f t="shared" si="8"/>
        <v>44.813000000000002</v>
      </c>
      <c r="S53" s="5" t="s">
        <v>54</v>
      </c>
      <c r="T53" s="6">
        <v>0</v>
      </c>
      <c r="U53" s="7">
        <f t="shared" si="11"/>
        <v>0</v>
      </c>
    </row>
    <row r="54" spans="1:22" ht="16.5" thickBot="1" x14ac:dyDescent="0.3">
      <c r="A54" s="3">
        <v>47</v>
      </c>
      <c r="B54" s="2">
        <v>3.69</v>
      </c>
      <c r="C54" s="2">
        <f t="shared" si="1"/>
        <v>9.83</v>
      </c>
      <c r="D54" s="4">
        <f t="shared" si="2"/>
        <v>35.387999999999998</v>
      </c>
      <c r="E54" s="3">
        <v>47</v>
      </c>
      <c r="F54" s="2">
        <v>1.96</v>
      </c>
      <c r="G54" s="2">
        <f t="shared" si="3"/>
        <v>16.64</v>
      </c>
      <c r="H54" s="4">
        <f t="shared" si="4"/>
        <v>59.904000000000003</v>
      </c>
      <c r="J54" s="3">
        <v>47</v>
      </c>
      <c r="K54" s="2">
        <v>2.2400000000000002</v>
      </c>
      <c r="L54" s="2">
        <f t="shared" si="5"/>
        <v>16.193000000000001</v>
      </c>
      <c r="M54" s="4">
        <f t="shared" si="6"/>
        <v>58.295000000000002</v>
      </c>
      <c r="N54" s="3">
        <v>47</v>
      </c>
      <c r="O54" s="2">
        <v>3.7</v>
      </c>
      <c r="P54" s="2">
        <f t="shared" si="7"/>
        <v>8.8140000000000001</v>
      </c>
      <c r="Q54" s="4">
        <f t="shared" si="8"/>
        <v>31.73</v>
      </c>
    </row>
    <row r="55" spans="1:22" ht="16.5" thickTop="1" x14ac:dyDescent="0.25">
      <c r="A55" s="3">
        <v>48</v>
      </c>
      <c r="B55" s="2">
        <v>2.96</v>
      </c>
      <c r="C55" s="2">
        <f t="shared" si="1"/>
        <v>12.254</v>
      </c>
      <c r="D55" s="4">
        <f t="shared" si="2"/>
        <v>44.113999999999997</v>
      </c>
      <c r="E55" s="3">
        <v>48</v>
      </c>
      <c r="F55" s="2">
        <v>1.99</v>
      </c>
      <c r="G55" s="2">
        <f t="shared" si="3"/>
        <v>16.388999999999999</v>
      </c>
      <c r="H55" s="4">
        <f t="shared" si="4"/>
        <v>59</v>
      </c>
      <c r="J55" s="3">
        <v>48</v>
      </c>
      <c r="K55" s="2">
        <v>4.0199999999999996</v>
      </c>
      <c r="L55" s="2">
        <f t="shared" si="5"/>
        <v>9.0229999999999997</v>
      </c>
      <c r="M55" s="4">
        <f t="shared" si="6"/>
        <v>32.482999999999997</v>
      </c>
      <c r="N55" s="3">
        <v>48</v>
      </c>
      <c r="O55" s="2">
        <v>2.25</v>
      </c>
      <c r="P55" s="2">
        <f t="shared" si="7"/>
        <v>14.494999999999999</v>
      </c>
      <c r="Q55" s="4">
        <f t="shared" si="8"/>
        <v>52.182000000000002</v>
      </c>
      <c r="R55" s="49"/>
      <c r="S55" s="68" t="s">
        <v>63</v>
      </c>
      <c r="T55" s="67"/>
      <c r="U55" s="71"/>
    </row>
    <row r="56" spans="1:22" ht="15.75" x14ac:dyDescent="0.25">
      <c r="A56" s="3">
        <v>49</v>
      </c>
      <c r="B56" s="2">
        <v>2.19</v>
      </c>
      <c r="C56" s="2">
        <f t="shared" si="1"/>
        <v>16.562000000000001</v>
      </c>
      <c r="D56" s="4">
        <f t="shared" si="2"/>
        <v>59.622999999999998</v>
      </c>
      <c r="E56" s="3">
        <v>49</v>
      </c>
      <c r="F56" s="2">
        <v>1.98</v>
      </c>
      <c r="G56" s="2">
        <f t="shared" si="3"/>
        <v>16.472000000000001</v>
      </c>
      <c r="H56" s="4">
        <f t="shared" si="4"/>
        <v>59.298999999999999</v>
      </c>
      <c r="J56" s="3">
        <v>49</v>
      </c>
      <c r="K56" s="2">
        <v>2.7</v>
      </c>
      <c r="L56" s="2">
        <f t="shared" si="5"/>
        <v>13.433999999999999</v>
      </c>
      <c r="M56" s="4">
        <f t="shared" si="6"/>
        <v>48.362000000000002</v>
      </c>
      <c r="N56" s="3">
        <v>49</v>
      </c>
      <c r="O56" s="2">
        <v>2.11</v>
      </c>
      <c r="P56" s="2">
        <f t="shared" si="7"/>
        <v>15.457000000000001</v>
      </c>
      <c r="Q56" s="4">
        <f t="shared" si="8"/>
        <v>55.645000000000003</v>
      </c>
      <c r="R56" s="49"/>
      <c r="S56" s="73" t="s">
        <v>64</v>
      </c>
      <c r="T56" s="65"/>
      <c r="U56" s="65"/>
      <c r="V56" s="75"/>
    </row>
    <row r="57" spans="1:22" ht="16.5" thickBot="1" x14ac:dyDescent="0.3">
      <c r="A57" s="3">
        <v>50</v>
      </c>
      <c r="B57" s="2">
        <v>2.5</v>
      </c>
      <c r="C57" s="2">
        <f t="shared" si="1"/>
        <v>14.507999999999999</v>
      </c>
      <c r="D57" s="4">
        <f t="shared" si="2"/>
        <v>52.228999999999999</v>
      </c>
      <c r="E57" s="3">
        <v>50</v>
      </c>
      <c r="F57" s="2">
        <v>1.8</v>
      </c>
      <c r="G57" s="2">
        <f t="shared" si="3"/>
        <v>18.119</v>
      </c>
      <c r="H57" s="4">
        <f t="shared" si="4"/>
        <v>65.227999999999994</v>
      </c>
      <c r="J57" s="3">
        <v>50</v>
      </c>
      <c r="K57" s="2">
        <v>2.04</v>
      </c>
      <c r="L57" s="2">
        <f t="shared" si="5"/>
        <v>17.78</v>
      </c>
      <c r="M57" s="4">
        <f t="shared" si="6"/>
        <v>64.007999999999996</v>
      </c>
      <c r="N57" s="3">
        <v>50</v>
      </c>
      <c r="O57" s="2">
        <v>1.98</v>
      </c>
      <c r="P57" s="2">
        <f t="shared" si="7"/>
        <v>16.472000000000001</v>
      </c>
      <c r="Q57" s="4">
        <f t="shared" si="8"/>
        <v>59.298999999999999</v>
      </c>
      <c r="S57" s="69" t="s">
        <v>65</v>
      </c>
      <c r="T57" s="70"/>
      <c r="U57" s="76"/>
      <c r="V57" s="75"/>
    </row>
    <row r="58" spans="1:22" ht="17.25" thickTop="1" thickBot="1" x14ac:dyDescent="0.3">
      <c r="A58" s="3">
        <v>51</v>
      </c>
      <c r="B58" s="2">
        <v>2.99</v>
      </c>
      <c r="C58" s="2">
        <f t="shared" si="1"/>
        <v>12.131</v>
      </c>
      <c r="D58" s="4">
        <f t="shared" si="2"/>
        <v>43.671999999999997</v>
      </c>
      <c r="E58" s="3">
        <v>51</v>
      </c>
      <c r="F58" s="2">
        <v>3.16</v>
      </c>
      <c r="G58" s="2">
        <f t="shared" si="3"/>
        <v>10.321</v>
      </c>
      <c r="H58" s="4">
        <f t="shared" si="4"/>
        <v>37.155999999999999</v>
      </c>
      <c r="J58" s="3">
        <v>51</v>
      </c>
      <c r="K58" s="2">
        <v>2.31</v>
      </c>
      <c r="L58" s="2">
        <f t="shared" si="5"/>
        <v>15.702</v>
      </c>
      <c r="M58" s="4">
        <f t="shared" si="6"/>
        <v>56.527000000000001</v>
      </c>
      <c r="N58" s="3">
        <v>51</v>
      </c>
      <c r="O58" s="2">
        <v>2.64</v>
      </c>
      <c r="P58" s="2">
        <f t="shared" si="7"/>
        <v>12.353999999999999</v>
      </c>
      <c r="Q58" s="4">
        <f t="shared" si="8"/>
        <v>44.473999999999997</v>
      </c>
      <c r="S58" s="22"/>
      <c r="T58" s="22"/>
      <c r="U58" s="74"/>
    </row>
    <row r="59" spans="1:22" ht="16.5" thickTop="1" x14ac:dyDescent="0.25">
      <c r="A59" s="3">
        <v>52</v>
      </c>
      <c r="B59" s="2">
        <v>3.16</v>
      </c>
      <c r="C59" s="2">
        <f t="shared" si="1"/>
        <v>11.478</v>
      </c>
      <c r="D59" s="4">
        <f t="shared" si="2"/>
        <v>41.320999999999998</v>
      </c>
      <c r="E59" s="3">
        <v>52</v>
      </c>
      <c r="F59" s="2">
        <v>2.2999999999999998</v>
      </c>
      <c r="G59" s="2">
        <f t="shared" si="3"/>
        <v>14.18</v>
      </c>
      <c r="H59" s="4">
        <f t="shared" si="4"/>
        <v>51.048000000000002</v>
      </c>
      <c r="J59" s="3">
        <v>52</v>
      </c>
      <c r="K59" s="2">
        <v>2.7</v>
      </c>
      <c r="L59" s="2">
        <f t="shared" si="5"/>
        <v>13.433999999999999</v>
      </c>
      <c r="M59" s="4">
        <f t="shared" si="6"/>
        <v>48.362000000000002</v>
      </c>
      <c r="N59" s="3">
        <v>52</v>
      </c>
      <c r="O59" s="2">
        <v>1.99</v>
      </c>
      <c r="P59" s="2">
        <f t="shared" si="7"/>
        <v>16.388999999999999</v>
      </c>
      <c r="Q59" s="4">
        <f t="shared" si="8"/>
        <v>59</v>
      </c>
      <c r="R59" s="49"/>
      <c r="S59" s="68" t="s">
        <v>66</v>
      </c>
      <c r="T59" s="67"/>
      <c r="U59" s="71"/>
    </row>
    <row r="60" spans="1:22" ht="16.5" thickBot="1" x14ac:dyDescent="0.3">
      <c r="A60" s="3">
        <v>53</v>
      </c>
      <c r="B60" s="2">
        <v>3.74</v>
      </c>
      <c r="C60" s="2">
        <f t="shared" si="1"/>
        <v>9.6980000000000004</v>
      </c>
      <c r="D60" s="4">
        <f t="shared" si="2"/>
        <v>34.912999999999997</v>
      </c>
      <c r="E60" s="3">
        <v>53</v>
      </c>
      <c r="F60" s="2">
        <v>1.85</v>
      </c>
      <c r="G60" s="2">
        <f t="shared" si="3"/>
        <v>17.629000000000001</v>
      </c>
      <c r="H60" s="4">
        <f t="shared" si="4"/>
        <v>63.463999999999999</v>
      </c>
      <c r="J60" s="3">
        <v>53</v>
      </c>
      <c r="K60" s="2">
        <v>2.64</v>
      </c>
      <c r="L60" s="2">
        <f t="shared" si="5"/>
        <v>13.739000000000001</v>
      </c>
      <c r="M60" s="4">
        <f t="shared" si="6"/>
        <v>49.46</v>
      </c>
      <c r="N60" s="3">
        <v>53</v>
      </c>
      <c r="O60" s="2">
        <v>2.1800000000000002</v>
      </c>
      <c r="P60" s="2">
        <f t="shared" si="7"/>
        <v>14.96</v>
      </c>
      <c r="Q60" s="4">
        <f t="shared" si="8"/>
        <v>53.856000000000002</v>
      </c>
      <c r="S60" s="69" t="s">
        <v>67</v>
      </c>
      <c r="T60" s="70"/>
      <c r="U60" s="72"/>
    </row>
    <row r="61" spans="1:22" ht="16.5" thickTop="1" x14ac:dyDescent="0.25">
      <c r="A61" s="3">
        <v>54</v>
      </c>
      <c r="B61" s="2">
        <v>2.83</v>
      </c>
      <c r="C61" s="2">
        <f t="shared" si="1"/>
        <v>12.817</v>
      </c>
      <c r="D61" s="4">
        <f t="shared" si="2"/>
        <v>46.140999999999998</v>
      </c>
      <c r="E61" s="3">
        <v>54</v>
      </c>
      <c r="F61" s="2">
        <v>2.84</v>
      </c>
      <c r="G61" s="2">
        <f t="shared" si="3"/>
        <v>11.484</v>
      </c>
      <c r="H61" s="4">
        <f t="shared" si="4"/>
        <v>41.341999999999999</v>
      </c>
      <c r="J61" s="3">
        <v>54</v>
      </c>
      <c r="K61" s="2">
        <v>3.23</v>
      </c>
      <c r="L61" s="2">
        <f t="shared" si="5"/>
        <v>11.228999999999999</v>
      </c>
      <c r="M61" s="4">
        <f t="shared" si="6"/>
        <v>40.423999999999999</v>
      </c>
      <c r="N61" s="3">
        <v>54</v>
      </c>
      <c r="O61" s="2">
        <v>2.0499999999999998</v>
      </c>
      <c r="P61" s="2">
        <f t="shared" si="7"/>
        <v>15.909000000000001</v>
      </c>
      <c r="Q61" s="4">
        <f t="shared" si="8"/>
        <v>57.271999999999998</v>
      </c>
      <c r="S61" s="22"/>
      <c r="T61" s="66"/>
      <c r="U61" s="22"/>
    </row>
    <row r="62" spans="1:22" ht="15.75" x14ac:dyDescent="0.25">
      <c r="A62" s="3">
        <v>55</v>
      </c>
      <c r="B62" s="2">
        <v>3.29</v>
      </c>
      <c r="C62" s="2">
        <f t="shared" si="1"/>
        <v>11.025</v>
      </c>
      <c r="D62" s="4">
        <f t="shared" si="2"/>
        <v>39.69</v>
      </c>
      <c r="E62" s="3">
        <v>55</v>
      </c>
      <c r="F62" s="2">
        <v>2.91</v>
      </c>
      <c r="G62" s="2">
        <f t="shared" si="3"/>
        <v>11.207000000000001</v>
      </c>
      <c r="H62" s="4">
        <f t="shared" si="4"/>
        <v>40.344999999999999</v>
      </c>
      <c r="J62" s="3">
        <v>55</v>
      </c>
      <c r="K62" s="2">
        <v>1.53</v>
      </c>
      <c r="L62" s="2">
        <f t="shared" si="5"/>
        <v>23.707000000000001</v>
      </c>
      <c r="M62" s="4">
        <f t="shared" si="6"/>
        <v>85.344999999999999</v>
      </c>
      <c r="N62" s="3">
        <v>55</v>
      </c>
      <c r="O62" s="2">
        <v>2.0499999999999998</v>
      </c>
      <c r="P62" s="2">
        <f t="shared" si="7"/>
        <v>15.909000000000001</v>
      </c>
      <c r="Q62" s="4">
        <f t="shared" si="8"/>
        <v>57.271999999999998</v>
      </c>
      <c r="S62" s="22"/>
      <c r="T62" s="22"/>
      <c r="U62" s="22"/>
    </row>
    <row r="63" spans="1:22" ht="15.75" x14ac:dyDescent="0.25">
      <c r="A63" s="3">
        <v>56</v>
      </c>
      <c r="B63" s="2">
        <v>3.08</v>
      </c>
      <c r="C63" s="2">
        <f t="shared" si="1"/>
        <v>11.776</v>
      </c>
      <c r="D63" s="4">
        <f t="shared" si="2"/>
        <v>42.393999999999998</v>
      </c>
      <c r="E63" s="3">
        <v>56</v>
      </c>
      <c r="F63" s="2">
        <v>3.28</v>
      </c>
      <c r="G63" s="2">
        <f t="shared" si="3"/>
        <v>9.9429999999999996</v>
      </c>
      <c r="H63" s="4">
        <f t="shared" si="4"/>
        <v>35.795000000000002</v>
      </c>
      <c r="J63" s="3">
        <v>56</v>
      </c>
      <c r="K63" s="2">
        <v>2.57</v>
      </c>
      <c r="L63" s="2">
        <f t="shared" si="5"/>
        <v>14.113</v>
      </c>
      <c r="M63" s="4">
        <f t="shared" si="6"/>
        <v>50.807000000000002</v>
      </c>
      <c r="N63" s="3">
        <v>56</v>
      </c>
      <c r="O63" s="2">
        <v>2.11</v>
      </c>
      <c r="P63" s="2">
        <f t="shared" si="7"/>
        <v>15.457000000000001</v>
      </c>
      <c r="Q63" s="4">
        <f t="shared" si="8"/>
        <v>55.645000000000003</v>
      </c>
      <c r="S63" s="22"/>
      <c r="T63" s="22"/>
      <c r="U63" s="22"/>
    </row>
    <row r="64" spans="1:22" ht="15.75" x14ac:dyDescent="0.25">
      <c r="A64" s="3">
        <v>57</v>
      </c>
      <c r="B64" s="2">
        <v>3.03</v>
      </c>
      <c r="C64" s="2">
        <f t="shared" si="1"/>
        <v>11.971</v>
      </c>
      <c r="D64" s="4">
        <f t="shared" si="2"/>
        <v>43.095999999999997</v>
      </c>
      <c r="E64" s="3">
        <v>57</v>
      </c>
      <c r="F64" s="2">
        <v>2.1800000000000002</v>
      </c>
      <c r="G64" s="2">
        <f t="shared" si="3"/>
        <v>14.96</v>
      </c>
      <c r="H64" s="4">
        <f t="shared" si="4"/>
        <v>53.856000000000002</v>
      </c>
      <c r="J64" s="3">
        <v>57</v>
      </c>
      <c r="K64" s="2">
        <v>2.11</v>
      </c>
      <c r="L64" s="2">
        <f t="shared" si="5"/>
        <v>17.190000000000001</v>
      </c>
      <c r="M64" s="4">
        <f t="shared" si="6"/>
        <v>61.884</v>
      </c>
      <c r="N64" s="3">
        <v>57</v>
      </c>
      <c r="O64" s="2">
        <v>1.65</v>
      </c>
      <c r="P64" s="2">
        <f t="shared" si="7"/>
        <v>19.765999999999998</v>
      </c>
      <c r="Q64" s="4">
        <f t="shared" si="8"/>
        <v>71.158000000000001</v>
      </c>
      <c r="S64" s="22"/>
      <c r="T64" s="22"/>
      <c r="U64" s="66"/>
    </row>
    <row r="65" spans="1:21" ht="15.75" x14ac:dyDescent="0.25">
      <c r="A65" s="3">
        <v>58</v>
      </c>
      <c r="B65" s="2">
        <v>2.37</v>
      </c>
      <c r="C65" s="2">
        <f t="shared" si="1"/>
        <v>15.304</v>
      </c>
      <c r="D65" s="4">
        <f t="shared" si="2"/>
        <v>55.094000000000001</v>
      </c>
      <c r="E65" s="3">
        <v>58</v>
      </c>
      <c r="F65" s="2">
        <v>2.25</v>
      </c>
      <c r="G65" s="2">
        <f t="shared" si="3"/>
        <v>14.494999999999999</v>
      </c>
      <c r="H65" s="4">
        <f t="shared" si="4"/>
        <v>52.182000000000002</v>
      </c>
      <c r="J65" s="3">
        <v>58</v>
      </c>
      <c r="K65" s="2">
        <v>3.56</v>
      </c>
      <c r="L65" s="2">
        <f t="shared" si="5"/>
        <v>10.189</v>
      </c>
      <c r="M65" s="4">
        <f t="shared" si="6"/>
        <v>36.68</v>
      </c>
      <c r="N65" s="3">
        <v>58</v>
      </c>
      <c r="O65" s="2">
        <v>1.85</v>
      </c>
      <c r="P65" s="2">
        <f t="shared" si="7"/>
        <v>17.629000000000001</v>
      </c>
      <c r="Q65" s="4">
        <f t="shared" si="8"/>
        <v>63.463999999999999</v>
      </c>
      <c r="U65" s="50"/>
    </row>
    <row r="66" spans="1:21" ht="15.75" x14ac:dyDescent="0.25">
      <c r="A66" s="3">
        <v>59</v>
      </c>
      <c r="B66" s="2">
        <v>2.2000000000000002</v>
      </c>
      <c r="C66" s="2">
        <f t="shared" si="1"/>
        <v>16.486999999999998</v>
      </c>
      <c r="D66" s="4">
        <f t="shared" si="2"/>
        <v>59.353000000000002</v>
      </c>
      <c r="E66" s="3">
        <v>59</v>
      </c>
      <c r="F66" s="2">
        <v>3.88</v>
      </c>
      <c r="G66" s="2">
        <f t="shared" si="3"/>
        <v>8.4060000000000006</v>
      </c>
      <c r="H66" s="4">
        <f t="shared" si="4"/>
        <v>30.262</v>
      </c>
      <c r="J66" s="3">
        <v>59</v>
      </c>
      <c r="K66" s="2">
        <v>2.77</v>
      </c>
      <c r="L66" s="2">
        <f t="shared" si="5"/>
        <v>13.093999999999999</v>
      </c>
      <c r="M66" s="4">
        <f t="shared" si="6"/>
        <v>47.137999999999998</v>
      </c>
      <c r="N66" s="3">
        <v>59</v>
      </c>
      <c r="O66" s="2">
        <v>1.52</v>
      </c>
      <c r="P66" s="2">
        <f t="shared" si="7"/>
        <v>21.456</v>
      </c>
      <c r="Q66" s="4">
        <f t="shared" si="8"/>
        <v>77.242000000000004</v>
      </c>
    </row>
    <row r="67" spans="1:21" ht="15.75" x14ac:dyDescent="0.25">
      <c r="A67" s="3">
        <v>60</v>
      </c>
      <c r="B67" s="2">
        <v>2.64</v>
      </c>
      <c r="C67" s="2">
        <f t="shared" si="1"/>
        <v>13.739000000000001</v>
      </c>
      <c r="D67" s="4">
        <f t="shared" si="2"/>
        <v>49.46</v>
      </c>
      <c r="E67" s="3">
        <v>60</v>
      </c>
      <c r="F67" s="2">
        <v>2.96</v>
      </c>
      <c r="G67" s="2">
        <f t="shared" si="3"/>
        <v>11.018000000000001</v>
      </c>
      <c r="H67" s="4">
        <f t="shared" si="4"/>
        <v>39.664999999999999</v>
      </c>
      <c r="J67" s="3">
        <v>60</v>
      </c>
      <c r="K67" s="2">
        <v>2.84</v>
      </c>
      <c r="L67" s="2">
        <f t="shared" si="5"/>
        <v>12.772</v>
      </c>
      <c r="M67" s="4">
        <f t="shared" si="6"/>
        <v>45.978999999999999</v>
      </c>
      <c r="N67" s="3">
        <v>60</v>
      </c>
      <c r="O67" s="2">
        <v>1.91</v>
      </c>
      <c r="P67" s="2">
        <f t="shared" si="7"/>
        <v>17.074999999999999</v>
      </c>
      <c r="Q67" s="4">
        <f t="shared" si="8"/>
        <v>61.47</v>
      </c>
    </row>
    <row r="68" spans="1:21" ht="15.75" x14ac:dyDescent="0.25">
      <c r="A68" s="3">
        <v>61</v>
      </c>
      <c r="B68" s="2">
        <v>2.76</v>
      </c>
      <c r="C68" s="2">
        <f t="shared" si="1"/>
        <v>13.141999999999999</v>
      </c>
      <c r="D68" s="4">
        <f t="shared" si="2"/>
        <v>47.311</v>
      </c>
      <c r="E68" s="3">
        <v>61</v>
      </c>
      <c r="F68" s="2">
        <v>1.59</v>
      </c>
      <c r="G68" s="2">
        <f t="shared" si="3"/>
        <v>20.512</v>
      </c>
      <c r="H68" s="4">
        <f t="shared" si="4"/>
        <v>73.843000000000004</v>
      </c>
      <c r="J68" s="3">
        <v>61</v>
      </c>
      <c r="K68" s="2">
        <v>2.11</v>
      </c>
      <c r="L68" s="2">
        <f t="shared" si="5"/>
        <v>17.190000000000001</v>
      </c>
      <c r="M68" s="4">
        <f t="shared" si="6"/>
        <v>61.884</v>
      </c>
      <c r="N68" s="3">
        <v>61</v>
      </c>
      <c r="O68" s="2">
        <v>1.98</v>
      </c>
      <c r="P68" s="2">
        <f t="shared" si="7"/>
        <v>16.472000000000001</v>
      </c>
      <c r="Q68" s="4">
        <f t="shared" si="8"/>
        <v>59.298999999999999</v>
      </c>
    </row>
    <row r="69" spans="1:21" ht="15.75" x14ac:dyDescent="0.25">
      <c r="A69" s="3">
        <v>62</v>
      </c>
      <c r="B69" s="2">
        <v>3.02</v>
      </c>
      <c r="C69" s="2">
        <f t="shared" si="1"/>
        <v>12.01</v>
      </c>
      <c r="D69" s="4">
        <f t="shared" si="2"/>
        <v>43.235999999999997</v>
      </c>
      <c r="E69" s="3">
        <v>62</v>
      </c>
      <c r="F69" s="2">
        <v>2.31</v>
      </c>
      <c r="G69" s="2">
        <f t="shared" si="3"/>
        <v>14.118</v>
      </c>
      <c r="H69" s="4">
        <f t="shared" si="4"/>
        <v>50.825000000000003</v>
      </c>
      <c r="J69" s="3">
        <v>62</v>
      </c>
      <c r="K69" s="2">
        <v>2.06</v>
      </c>
      <c r="L69" s="2">
        <f t="shared" si="5"/>
        <v>17.606999999999999</v>
      </c>
      <c r="M69" s="4">
        <f t="shared" si="6"/>
        <v>63.384999999999998</v>
      </c>
      <c r="N69" s="3">
        <v>62</v>
      </c>
      <c r="O69" s="2">
        <v>2.96</v>
      </c>
      <c r="P69" s="2">
        <f t="shared" si="7"/>
        <v>11.018000000000001</v>
      </c>
      <c r="Q69" s="4">
        <f t="shared" si="8"/>
        <v>39.664999999999999</v>
      </c>
    </row>
    <row r="70" spans="1:21" ht="15.75" x14ac:dyDescent="0.25">
      <c r="A70" s="3">
        <v>63</v>
      </c>
      <c r="B70" s="2">
        <v>3.56</v>
      </c>
      <c r="C70" s="2">
        <f t="shared" si="1"/>
        <v>10.189</v>
      </c>
      <c r="D70" s="4">
        <f t="shared" si="2"/>
        <v>36.68</v>
      </c>
      <c r="E70" s="3">
        <v>63</v>
      </c>
      <c r="F70" s="2">
        <v>2.37</v>
      </c>
      <c r="G70" s="2">
        <f t="shared" si="3"/>
        <v>13.760999999999999</v>
      </c>
      <c r="H70" s="4">
        <f t="shared" si="4"/>
        <v>49.54</v>
      </c>
      <c r="J70" s="3">
        <v>63</v>
      </c>
      <c r="K70" s="2">
        <v>2.97</v>
      </c>
      <c r="L70" s="2">
        <f t="shared" si="5"/>
        <v>12.212999999999999</v>
      </c>
      <c r="M70" s="4">
        <f t="shared" si="6"/>
        <v>43.966999999999999</v>
      </c>
      <c r="N70" s="3">
        <v>63</v>
      </c>
      <c r="O70" s="2">
        <v>2.11</v>
      </c>
      <c r="P70" s="2">
        <f t="shared" si="7"/>
        <v>15.457000000000001</v>
      </c>
      <c r="Q70" s="4">
        <f t="shared" si="8"/>
        <v>55.645000000000003</v>
      </c>
    </row>
    <row r="71" spans="1:21" ht="15.75" x14ac:dyDescent="0.25">
      <c r="A71" s="3">
        <v>64</v>
      </c>
      <c r="B71" s="2">
        <v>2.83</v>
      </c>
      <c r="C71" s="2">
        <f t="shared" si="1"/>
        <v>12.817</v>
      </c>
      <c r="D71" s="4">
        <f t="shared" si="2"/>
        <v>46.140999999999998</v>
      </c>
      <c r="E71" s="3">
        <v>64</v>
      </c>
      <c r="F71" s="2">
        <v>2.04</v>
      </c>
      <c r="G71" s="2">
        <f t="shared" si="3"/>
        <v>15.987</v>
      </c>
      <c r="H71" s="4">
        <f t="shared" si="4"/>
        <v>57.552999999999997</v>
      </c>
      <c r="J71" s="3">
        <v>64</v>
      </c>
      <c r="K71" s="2">
        <v>1.48</v>
      </c>
      <c r="L71" s="2">
        <f t="shared" si="5"/>
        <v>24.507999999999999</v>
      </c>
      <c r="M71" s="4">
        <f t="shared" si="6"/>
        <v>88.228999999999999</v>
      </c>
      <c r="N71" s="3">
        <v>64</v>
      </c>
      <c r="O71" s="2">
        <v>2.37</v>
      </c>
      <c r="P71" s="2">
        <f t="shared" si="7"/>
        <v>13.760999999999999</v>
      </c>
      <c r="Q71" s="4">
        <f t="shared" si="8"/>
        <v>49.54</v>
      </c>
    </row>
    <row r="72" spans="1:21" ht="15.75" x14ac:dyDescent="0.25">
      <c r="A72" s="3">
        <v>65</v>
      </c>
      <c r="B72" s="2">
        <v>2.5</v>
      </c>
      <c r="C72" s="2">
        <f t="shared" si="1"/>
        <v>14.507999999999999</v>
      </c>
      <c r="D72" s="4">
        <f t="shared" si="2"/>
        <v>52.228999999999999</v>
      </c>
      <c r="E72" s="3">
        <v>65</v>
      </c>
      <c r="F72" s="2">
        <v>2.19</v>
      </c>
      <c r="G72" s="2">
        <f t="shared" si="3"/>
        <v>14.891999999999999</v>
      </c>
      <c r="H72" s="4">
        <f t="shared" si="4"/>
        <v>53.610999999999997</v>
      </c>
      <c r="J72" s="3">
        <v>65</v>
      </c>
      <c r="K72" s="2">
        <v>2.4300000000000002</v>
      </c>
      <c r="L72" s="2">
        <f t="shared" si="5"/>
        <v>14.926</v>
      </c>
      <c r="M72" s="4">
        <f t="shared" si="6"/>
        <v>53.734000000000002</v>
      </c>
      <c r="N72" s="3">
        <v>65</v>
      </c>
      <c r="O72" s="2">
        <v>2.2400000000000002</v>
      </c>
      <c r="P72" s="2">
        <f t="shared" si="7"/>
        <v>14.56</v>
      </c>
      <c r="Q72" s="4">
        <f t="shared" si="8"/>
        <v>52.415999999999997</v>
      </c>
    </row>
    <row r="73" spans="1:21" ht="15.75" x14ac:dyDescent="0.25">
      <c r="A73" s="3">
        <v>66</v>
      </c>
      <c r="B73" s="2">
        <v>3.31</v>
      </c>
      <c r="C73" s="2">
        <f t="shared" ref="C73:C95" si="12">ROUND(36.2712/B73,3)</f>
        <v>10.958</v>
      </c>
      <c r="D73" s="4">
        <f t="shared" ref="D73:D95" si="13">ROUND(C73*3.6,3)</f>
        <v>39.448999999999998</v>
      </c>
      <c r="E73" s="3">
        <v>66</v>
      </c>
      <c r="F73" s="2">
        <v>2.77</v>
      </c>
      <c r="G73" s="2">
        <f t="shared" ref="G73:G113" si="14">ROUND(32.6136/F73,3)</f>
        <v>11.773999999999999</v>
      </c>
      <c r="H73" s="4">
        <f t="shared" ref="H73:H113" si="15">ROUND(G73*3.6,3)</f>
        <v>42.386000000000003</v>
      </c>
      <c r="J73" s="3">
        <v>66</v>
      </c>
      <c r="K73" s="2">
        <v>2.5099999999999998</v>
      </c>
      <c r="L73" s="2">
        <f t="shared" ref="L73:L121" si="16">ROUND(36.2712/K73,3)</f>
        <v>14.451000000000001</v>
      </c>
      <c r="M73" s="4">
        <f t="shared" ref="M73:M121" si="17">ROUND(L73*3.6,3)</f>
        <v>52.024000000000001</v>
      </c>
      <c r="N73" s="3">
        <v>66</v>
      </c>
      <c r="O73" s="2">
        <v>1.91</v>
      </c>
      <c r="P73" s="2">
        <f t="shared" ref="P73:P98" si="18">ROUND(32.6136/O73,3)</f>
        <v>17.074999999999999</v>
      </c>
      <c r="Q73" s="4">
        <f t="shared" ref="Q73:Q98" si="19">ROUND(P73*3.6,3)</f>
        <v>61.47</v>
      </c>
    </row>
    <row r="74" spans="1:21" ht="15.75" x14ac:dyDescent="0.25">
      <c r="A74" s="3">
        <v>67</v>
      </c>
      <c r="B74" s="2">
        <v>2.89</v>
      </c>
      <c r="C74" s="2">
        <f t="shared" si="12"/>
        <v>12.551</v>
      </c>
      <c r="D74" s="4">
        <f t="shared" si="13"/>
        <v>45.183999999999997</v>
      </c>
      <c r="E74" s="3">
        <v>67</v>
      </c>
      <c r="F74" s="2">
        <v>2.57</v>
      </c>
      <c r="G74" s="2">
        <f t="shared" si="14"/>
        <v>12.69</v>
      </c>
      <c r="H74" s="4">
        <f t="shared" si="15"/>
        <v>45.683999999999997</v>
      </c>
      <c r="J74" s="3">
        <v>67</v>
      </c>
      <c r="K74" s="2">
        <v>3.48</v>
      </c>
      <c r="L74" s="2">
        <f t="shared" si="16"/>
        <v>10.423</v>
      </c>
      <c r="M74" s="4">
        <f t="shared" si="17"/>
        <v>37.523000000000003</v>
      </c>
      <c r="N74" s="3">
        <v>67</v>
      </c>
      <c r="O74" s="2">
        <v>1.92</v>
      </c>
      <c r="P74" s="2">
        <f t="shared" si="18"/>
        <v>16.986000000000001</v>
      </c>
      <c r="Q74" s="4">
        <f t="shared" si="19"/>
        <v>61.15</v>
      </c>
    </row>
    <row r="75" spans="1:21" ht="15.75" x14ac:dyDescent="0.25">
      <c r="A75" s="3">
        <v>68</v>
      </c>
      <c r="B75" s="2">
        <v>3.43</v>
      </c>
      <c r="C75" s="2">
        <f t="shared" si="12"/>
        <v>10.574999999999999</v>
      </c>
      <c r="D75" s="4">
        <f t="shared" si="13"/>
        <v>38.07</v>
      </c>
      <c r="E75" s="3">
        <v>68</v>
      </c>
      <c r="F75" s="2">
        <v>1.98</v>
      </c>
      <c r="G75" s="2">
        <f t="shared" si="14"/>
        <v>16.472000000000001</v>
      </c>
      <c r="H75" s="4">
        <f t="shared" si="15"/>
        <v>59.298999999999999</v>
      </c>
      <c r="J75" s="3">
        <v>68</v>
      </c>
      <c r="K75" s="2">
        <v>2.7</v>
      </c>
      <c r="L75" s="2">
        <f t="shared" si="16"/>
        <v>13.433999999999999</v>
      </c>
      <c r="M75" s="4">
        <f t="shared" si="17"/>
        <v>48.362000000000002</v>
      </c>
      <c r="N75" s="3">
        <v>68</v>
      </c>
      <c r="O75" s="2">
        <v>1.91</v>
      </c>
      <c r="P75" s="2">
        <f t="shared" si="18"/>
        <v>17.074999999999999</v>
      </c>
      <c r="Q75" s="4">
        <f t="shared" si="19"/>
        <v>61.47</v>
      </c>
    </row>
    <row r="76" spans="1:21" ht="15.75" x14ac:dyDescent="0.25">
      <c r="A76" s="3">
        <v>69</v>
      </c>
      <c r="B76" s="2">
        <v>4.28</v>
      </c>
      <c r="C76" s="2">
        <f t="shared" si="12"/>
        <v>8.4749999999999996</v>
      </c>
      <c r="D76" s="4">
        <f t="shared" si="13"/>
        <v>30.51</v>
      </c>
      <c r="E76" s="3">
        <v>69</v>
      </c>
      <c r="F76" s="2">
        <v>2.2400000000000002</v>
      </c>
      <c r="G76" s="2">
        <f t="shared" si="14"/>
        <v>14.56</v>
      </c>
      <c r="H76" s="4">
        <f t="shared" si="15"/>
        <v>52.415999999999997</v>
      </c>
      <c r="J76" s="3">
        <v>69</v>
      </c>
      <c r="K76" s="2">
        <v>2.0499999999999998</v>
      </c>
      <c r="L76" s="2">
        <f t="shared" si="16"/>
        <v>17.693000000000001</v>
      </c>
      <c r="M76" s="4">
        <f t="shared" si="17"/>
        <v>63.695</v>
      </c>
      <c r="N76" s="3">
        <v>69</v>
      </c>
      <c r="O76" s="2">
        <v>3.03</v>
      </c>
      <c r="P76" s="2">
        <f t="shared" si="18"/>
        <v>10.763999999999999</v>
      </c>
      <c r="Q76" s="4">
        <f t="shared" si="19"/>
        <v>38.75</v>
      </c>
    </row>
    <row r="77" spans="1:21" ht="15.75" x14ac:dyDescent="0.25">
      <c r="A77" s="3">
        <v>70</v>
      </c>
      <c r="B77" s="2">
        <v>2.11</v>
      </c>
      <c r="C77" s="2">
        <f t="shared" si="12"/>
        <v>17.190000000000001</v>
      </c>
      <c r="D77" s="4">
        <f t="shared" si="13"/>
        <v>61.884</v>
      </c>
      <c r="E77" s="3">
        <v>70</v>
      </c>
      <c r="F77" s="2">
        <v>2.12</v>
      </c>
      <c r="G77" s="2">
        <f t="shared" si="14"/>
        <v>15.384</v>
      </c>
      <c r="H77" s="4">
        <f t="shared" si="15"/>
        <v>55.381999999999998</v>
      </c>
      <c r="J77" s="3">
        <v>70</v>
      </c>
      <c r="K77" s="2">
        <v>2.38</v>
      </c>
      <c r="L77" s="2">
        <f t="shared" si="16"/>
        <v>15.24</v>
      </c>
      <c r="M77" s="4">
        <f t="shared" si="17"/>
        <v>54.863999999999997</v>
      </c>
      <c r="N77" s="3">
        <v>70</v>
      </c>
      <c r="O77" s="2">
        <v>2.2999999999999998</v>
      </c>
      <c r="P77" s="2">
        <f t="shared" si="18"/>
        <v>14.18</v>
      </c>
      <c r="Q77" s="4">
        <f t="shared" si="19"/>
        <v>51.048000000000002</v>
      </c>
    </row>
    <row r="78" spans="1:21" ht="15.75" x14ac:dyDescent="0.25">
      <c r="A78" s="3">
        <v>71</v>
      </c>
      <c r="B78" s="2">
        <v>2.33</v>
      </c>
      <c r="C78" s="2">
        <f t="shared" si="12"/>
        <v>15.567</v>
      </c>
      <c r="D78" s="4">
        <f t="shared" si="13"/>
        <v>56.040999999999997</v>
      </c>
      <c r="E78" s="3">
        <v>71</v>
      </c>
      <c r="F78" s="2">
        <v>2.84</v>
      </c>
      <c r="G78" s="2">
        <f t="shared" si="14"/>
        <v>11.484</v>
      </c>
      <c r="H78" s="4">
        <f t="shared" si="15"/>
        <v>41.341999999999999</v>
      </c>
      <c r="J78" s="3">
        <v>71</v>
      </c>
      <c r="K78" s="2">
        <v>3.3</v>
      </c>
      <c r="L78" s="2">
        <f t="shared" si="16"/>
        <v>10.991</v>
      </c>
      <c r="M78" s="4">
        <f t="shared" si="17"/>
        <v>39.567999999999998</v>
      </c>
      <c r="N78" s="3">
        <v>71</v>
      </c>
      <c r="O78" s="2">
        <v>2.88</v>
      </c>
      <c r="P78" s="2">
        <f t="shared" si="18"/>
        <v>11.324</v>
      </c>
      <c r="Q78" s="4">
        <f t="shared" si="19"/>
        <v>40.765999999999998</v>
      </c>
    </row>
    <row r="79" spans="1:21" ht="15.75" x14ac:dyDescent="0.25">
      <c r="A79" s="3">
        <v>72</v>
      </c>
      <c r="B79" s="2">
        <v>3.56</v>
      </c>
      <c r="C79" s="2">
        <f t="shared" si="12"/>
        <v>10.189</v>
      </c>
      <c r="D79" s="4">
        <f t="shared" si="13"/>
        <v>36.68</v>
      </c>
      <c r="E79" s="3">
        <v>72</v>
      </c>
      <c r="F79" s="2">
        <v>3.81</v>
      </c>
      <c r="G79" s="2">
        <f t="shared" si="14"/>
        <v>8.56</v>
      </c>
      <c r="H79" s="4">
        <f t="shared" si="15"/>
        <v>30.815999999999999</v>
      </c>
      <c r="J79" s="3">
        <v>72</v>
      </c>
      <c r="K79" s="2">
        <v>3.1</v>
      </c>
      <c r="L79" s="2">
        <f t="shared" si="16"/>
        <v>11.7</v>
      </c>
      <c r="M79" s="4">
        <f t="shared" si="17"/>
        <v>42.12</v>
      </c>
      <c r="N79" s="3">
        <v>72</v>
      </c>
      <c r="O79" s="2">
        <v>2.7</v>
      </c>
      <c r="P79" s="2">
        <f t="shared" si="18"/>
        <v>12.079000000000001</v>
      </c>
      <c r="Q79" s="4">
        <f t="shared" si="19"/>
        <v>43.484000000000002</v>
      </c>
    </row>
    <row r="80" spans="1:21" ht="15.75" x14ac:dyDescent="0.25">
      <c r="A80" s="3">
        <v>73</v>
      </c>
      <c r="B80" s="2">
        <v>2.58</v>
      </c>
      <c r="C80" s="2">
        <f t="shared" si="12"/>
        <v>14.058999999999999</v>
      </c>
      <c r="D80" s="4">
        <f t="shared" si="13"/>
        <v>50.612000000000002</v>
      </c>
      <c r="E80" s="3">
        <v>73</v>
      </c>
      <c r="F80" s="2">
        <v>3.17</v>
      </c>
      <c r="G80" s="2">
        <f t="shared" si="14"/>
        <v>10.288</v>
      </c>
      <c r="H80" s="4">
        <f t="shared" si="15"/>
        <v>37.036999999999999</v>
      </c>
      <c r="J80" s="3">
        <v>73</v>
      </c>
      <c r="K80" s="2">
        <v>3.29</v>
      </c>
      <c r="L80" s="2">
        <f t="shared" si="16"/>
        <v>11.025</v>
      </c>
      <c r="M80" s="4">
        <f t="shared" si="17"/>
        <v>39.69</v>
      </c>
      <c r="N80" s="3">
        <v>73</v>
      </c>
      <c r="O80" s="2">
        <v>2.4300000000000002</v>
      </c>
      <c r="P80" s="2">
        <f t="shared" si="18"/>
        <v>13.420999999999999</v>
      </c>
      <c r="Q80" s="4">
        <f t="shared" si="19"/>
        <v>48.316000000000003</v>
      </c>
    </row>
    <row r="81" spans="1:17" ht="15.75" x14ac:dyDescent="0.25">
      <c r="A81" s="3">
        <v>74</v>
      </c>
      <c r="B81" s="2">
        <v>3.1</v>
      </c>
      <c r="C81" s="2">
        <f t="shared" si="12"/>
        <v>11.7</v>
      </c>
      <c r="D81" s="4">
        <f t="shared" si="13"/>
        <v>42.12</v>
      </c>
      <c r="E81" s="3">
        <v>74</v>
      </c>
      <c r="F81" s="2">
        <v>2.0499999999999998</v>
      </c>
      <c r="G81" s="2">
        <f t="shared" si="14"/>
        <v>15.909000000000001</v>
      </c>
      <c r="H81" s="4">
        <f t="shared" si="15"/>
        <v>57.271999999999998</v>
      </c>
      <c r="J81" s="3">
        <v>74</v>
      </c>
      <c r="K81" s="2">
        <v>3.49</v>
      </c>
      <c r="L81" s="2">
        <f t="shared" si="16"/>
        <v>10.393000000000001</v>
      </c>
      <c r="M81" s="4">
        <f t="shared" si="17"/>
        <v>37.414999999999999</v>
      </c>
      <c r="N81" s="3">
        <v>74</v>
      </c>
      <c r="O81" s="2">
        <v>2.9</v>
      </c>
      <c r="P81" s="2">
        <f t="shared" si="18"/>
        <v>11.246</v>
      </c>
      <c r="Q81" s="4">
        <f t="shared" si="19"/>
        <v>40.485999999999997</v>
      </c>
    </row>
    <row r="82" spans="1:17" ht="15.75" x14ac:dyDescent="0.25">
      <c r="A82" s="3">
        <v>75</v>
      </c>
      <c r="B82" s="2">
        <v>2.91</v>
      </c>
      <c r="C82" s="2">
        <f t="shared" si="12"/>
        <v>12.464</v>
      </c>
      <c r="D82" s="4">
        <f t="shared" si="13"/>
        <v>44.87</v>
      </c>
      <c r="E82" s="3">
        <v>75</v>
      </c>
      <c r="F82" s="2">
        <v>1.79</v>
      </c>
      <c r="G82" s="2">
        <f t="shared" si="14"/>
        <v>18.22</v>
      </c>
      <c r="H82" s="4">
        <f t="shared" si="15"/>
        <v>65.591999999999999</v>
      </c>
      <c r="J82" s="3">
        <v>75</v>
      </c>
      <c r="K82" s="2">
        <v>1.6</v>
      </c>
      <c r="L82" s="2">
        <f t="shared" si="16"/>
        <v>22.67</v>
      </c>
      <c r="M82" s="4">
        <f t="shared" si="17"/>
        <v>81.611999999999995</v>
      </c>
      <c r="N82" s="3">
        <v>75</v>
      </c>
      <c r="O82" s="2">
        <v>2.37</v>
      </c>
      <c r="P82" s="2">
        <f t="shared" si="18"/>
        <v>13.760999999999999</v>
      </c>
      <c r="Q82" s="4">
        <f t="shared" si="19"/>
        <v>49.54</v>
      </c>
    </row>
    <row r="83" spans="1:17" ht="15.75" x14ac:dyDescent="0.25">
      <c r="A83" s="3">
        <v>76</v>
      </c>
      <c r="B83" s="2">
        <v>2.5099999999999998</v>
      </c>
      <c r="C83" s="2">
        <f t="shared" si="12"/>
        <v>14.451000000000001</v>
      </c>
      <c r="D83" s="4">
        <f t="shared" si="13"/>
        <v>52.024000000000001</v>
      </c>
      <c r="E83" s="3">
        <v>76</v>
      </c>
      <c r="F83" s="2">
        <v>2.58</v>
      </c>
      <c r="G83" s="2">
        <f t="shared" si="14"/>
        <v>12.641</v>
      </c>
      <c r="H83" s="4">
        <f t="shared" si="15"/>
        <v>45.508000000000003</v>
      </c>
      <c r="J83" s="3">
        <v>76</v>
      </c>
      <c r="K83" s="2">
        <v>2.96</v>
      </c>
      <c r="L83" s="2">
        <f t="shared" si="16"/>
        <v>12.254</v>
      </c>
      <c r="M83" s="4">
        <f t="shared" si="17"/>
        <v>44.113999999999997</v>
      </c>
      <c r="N83" s="3">
        <v>76</v>
      </c>
      <c r="O83" s="2">
        <v>2.2999999999999998</v>
      </c>
      <c r="P83" s="2">
        <f t="shared" si="18"/>
        <v>14.18</v>
      </c>
      <c r="Q83" s="4">
        <f t="shared" si="19"/>
        <v>51.048000000000002</v>
      </c>
    </row>
    <row r="84" spans="1:17" ht="15.75" x14ac:dyDescent="0.25">
      <c r="A84" s="3">
        <v>77</v>
      </c>
      <c r="B84" s="2">
        <v>3.55</v>
      </c>
      <c r="C84" s="2">
        <f t="shared" si="12"/>
        <v>10.217000000000001</v>
      </c>
      <c r="D84" s="4">
        <f t="shared" si="13"/>
        <v>36.780999999999999</v>
      </c>
      <c r="E84" s="3">
        <v>77</v>
      </c>
      <c r="F84" s="2">
        <v>2.5099999999999998</v>
      </c>
      <c r="G84" s="2">
        <f t="shared" si="14"/>
        <v>12.993</v>
      </c>
      <c r="H84" s="4">
        <f t="shared" si="15"/>
        <v>46.774999999999999</v>
      </c>
      <c r="J84" s="3">
        <v>77</v>
      </c>
      <c r="K84" s="2">
        <v>3.31</v>
      </c>
      <c r="L84" s="2">
        <f t="shared" si="16"/>
        <v>10.958</v>
      </c>
      <c r="M84" s="4">
        <f t="shared" si="17"/>
        <v>39.448999999999998</v>
      </c>
      <c r="N84" s="3">
        <v>77</v>
      </c>
      <c r="O84" s="2">
        <v>2.5</v>
      </c>
      <c r="P84" s="2">
        <f t="shared" si="18"/>
        <v>13.045</v>
      </c>
      <c r="Q84" s="4">
        <f t="shared" si="19"/>
        <v>46.962000000000003</v>
      </c>
    </row>
    <row r="85" spans="1:17" ht="15.75" x14ac:dyDescent="0.25">
      <c r="A85" s="3">
        <v>78</v>
      </c>
      <c r="B85" s="2">
        <v>2.5</v>
      </c>
      <c r="C85" s="2">
        <f t="shared" si="12"/>
        <v>14.507999999999999</v>
      </c>
      <c r="D85" s="4">
        <f t="shared" si="13"/>
        <v>52.228999999999999</v>
      </c>
      <c r="E85" s="3">
        <v>78</v>
      </c>
      <c r="F85" s="2">
        <v>2.65</v>
      </c>
      <c r="G85" s="2">
        <f t="shared" si="14"/>
        <v>12.307</v>
      </c>
      <c r="H85" s="4">
        <f t="shared" si="15"/>
        <v>44.305</v>
      </c>
      <c r="J85" s="3">
        <v>78</v>
      </c>
      <c r="K85" s="2">
        <v>2.23</v>
      </c>
      <c r="L85" s="2">
        <f t="shared" si="16"/>
        <v>16.265000000000001</v>
      </c>
      <c r="M85" s="4">
        <f t="shared" si="17"/>
        <v>58.554000000000002</v>
      </c>
      <c r="N85" s="3">
        <v>78</v>
      </c>
      <c r="O85" s="2">
        <v>2.1800000000000002</v>
      </c>
      <c r="P85" s="2">
        <f t="shared" si="18"/>
        <v>14.96</v>
      </c>
      <c r="Q85" s="4">
        <f t="shared" si="19"/>
        <v>53.856000000000002</v>
      </c>
    </row>
    <row r="86" spans="1:17" ht="15.75" x14ac:dyDescent="0.25">
      <c r="A86" s="3">
        <v>79</v>
      </c>
      <c r="B86" s="2">
        <v>2.2999999999999998</v>
      </c>
      <c r="C86" s="2">
        <f t="shared" si="12"/>
        <v>15.77</v>
      </c>
      <c r="D86" s="4">
        <f t="shared" si="13"/>
        <v>56.771999999999998</v>
      </c>
      <c r="E86" s="3">
        <v>79</v>
      </c>
      <c r="F86" s="2">
        <v>1.65</v>
      </c>
      <c r="G86" s="2">
        <f t="shared" si="14"/>
        <v>19.765999999999998</v>
      </c>
      <c r="H86" s="4">
        <f t="shared" si="15"/>
        <v>71.158000000000001</v>
      </c>
      <c r="J86" s="3">
        <v>79</v>
      </c>
      <c r="K86" s="2">
        <v>2.77</v>
      </c>
      <c r="L86" s="2">
        <f t="shared" si="16"/>
        <v>13.093999999999999</v>
      </c>
      <c r="M86" s="4">
        <f t="shared" si="17"/>
        <v>47.137999999999998</v>
      </c>
      <c r="N86" s="3">
        <v>79</v>
      </c>
      <c r="O86" s="2">
        <v>1.99</v>
      </c>
      <c r="P86" s="2">
        <f t="shared" si="18"/>
        <v>16.388999999999999</v>
      </c>
      <c r="Q86" s="4">
        <f t="shared" si="19"/>
        <v>59</v>
      </c>
    </row>
    <row r="87" spans="1:17" ht="15.75" x14ac:dyDescent="0.25">
      <c r="A87" s="3">
        <v>80</v>
      </c>
      <c r="B87" s="2">
        <v>2.69</v>
      </c>
      <c r="C87" s="2">
        <f t="shared" si="12"/>
        <v>13.484</v>
      </c>
      <c r="D87" s="4">
        <f t="shared" si="13"/>
        <v>48.542000000000002</v>
      </c>
      <c r="E87" s="3">
        <v>80</v>
      </c>
      <c r="F87" s="2">
        <v>2.44</v>
      </c>
      <c r="G87" s="2">
        <f t="shared" si="14"/>
        <v>13.366</v>
      </c>
      <c r="H87" s="4">
        <f t="shared" si="15"/>
        <v>48.118000000000002</v>
      </c>
      <c r="J87" s="3">
        <v>80</v>
      </c>
      <c r="K87" s="2">
        <v>2.5099999999999998</v>
      </c>
      <c r="L87" s="2">
        <f t="shared" si="16"/>
        <v>14.451000000000001</v>
      </c>
      <c r="M87" s="4">
        <f t="shared" si="17"/>
        <v>52.024000000000001</v>
      </c>
      <c r="N87" s="3">
        <v>80</v>
      </c>
      <c r="O87" s="2">
        <v>2.25</v>
      </c>
      <c r="P87" s="2">
        <f t="shared" si="18"/>
        <v>14.494999999999999</v>
      </c>
      <c r="Q87" s="4">
        <f t="shared" si="19"/>
        <v>52.182000000000002</v>
      </c>
    </row>
    <row r="88" spans="1:17" ht="15.75" x14ac:dyDescent="0.25">
      <c r="A88" s="3">
        <v>81</v>
      </c>
      <c r="B88" s="2">
        <v>2.69</v>
      </c>
      <c r="C88" s="2">
        <f t="shared" si="12"/>
        <v>13.484</v>
      </c>
      <c r="D88" s="4">
        <f t="shared" si="13"/>
        <v>48.542000000000002</v>
      </c>
      <c r="E88" s="3">
        <v>81</v>
      </c>
      <c r="F88" s="2">
        <v>1.91</v>
      </c>
      <c r="G88" s="2">
        <f t="shared" si="14"/>
        <v>17.074999999999999</v>
      </c>
      <c r="H88" s="4">
        <f t="shared" si="15"/>
        <v>61.47</v>
      </c>
      <c r="J88" s="3">
        <v>81</v>
      </c>
      <c r="K88" s="2">
        <v>2.63</v>
      </c>
      <c r="L88" s="2">
        <f t="shared" si="16"/>
        <v>13.791</v>
      </c>
      <c r="M88" s="4">
        <f t="shared" si="17"/>
        <v>49.648000000000003</v>
      </c>
      <c r="N88" s="3">
        <v>81</v>
      </c>
      <c r="O88" s="2">
        <v>2.57</v>
      </c>
      <c r="P88" s="2">
        <f t="shared" si="18"/>
        <v>12.69</v>
      </c>
      <c r="Q88" s="4">
        <f t="shared" si="19"/>
        <v>45.683999999999997</v>
      </c>
    </row>
    <row r="89" spans="1:17" ht="15.75" x14ac:dyDescent="0.25">
      <c r="A89" s="3">
        <v>82</v>
      </c>
      <c r="B89" s="2">
        <v>4.09</v>
      </c>
      <c r="C89" s="2">
        <f t="shared" si="12"/>
        <v>8.8680000000000003</v>
      </c>
      <c r="D89" s="4">
        <f t="shared" si="13"/>
        <v>31.925000000000001</v>
      </c>
      <c r="E89" s="3">
        <v>82</v>
      </c>
      <c r="F89" s="2">
        <v>2.17</v>
      </c>
      <c r="G89" s="2">
        <f t="shared" si="14"/>
        <v>15.029</v>
      </c>
      <c r="H89" s="4">
        <f t="shared" si="15"/>
        <v>54.103999999999999</v>
      </c>
      <c r="J89" s="3">
        <v>82</v>
      </c>
      <c r="K89" s="2">
        <v>2.31</v>
      </c>
      <c r="L89" s="2">
        <f t="shared" si="16"/>
        <v>15.702</v>
      </c>
      <c r="M89" s="4">
        <f t="shared" si="17"/>
        <v>56.527000000000001</v>
      </c>
      <c r="N89" s="3">
        <v>82</v>
      </c>
      <c r="O89" s="2">
        <v>2.06</v>
      </c>
      <c r="P89" s="2">
        <f t="shared" si="18"/>
        <v>15.832000000000001</v>
      </c>
      <c r="Q89" s="4">
        <f t="shared" si="19"/>
        <v>56.994999999999997</v>
      </c>
    </row>
    <row r="90" spans="1:17" ht="15.75" x14ac:dyDescent="0.25">
      <c r="A90" s="3">
        <v>83</v>
      </c>
      <c r="B90" s="2">
        <v>2.57</v>
      </c>
      <c r="C90" s="2">
        <f t="shared" si="12"/>
        <v>14.113</v>
      </c>
      <c r="D90" s="4">
        <f t="shared" si="13"/>
        <v>50.807000000000002</v>
      </c>
      <c r="E90" s="3">
        <v>83</v>
      </c>
      <c r="F90" s="2">
        <v>2.4500000000000002</v>
      </c>
      <c r="G90" s="2">
        <f t="shared" si="14"/>
        <v>13.311999999999999</v>
      </c>
      <c r="H90" s="4">
        <f t="shared" si="15"/>
        <v>47.923000000000002</v>
      </c>
      <c r="J90" s="3">
        <v>83</v>
      </c>
      <c r="K90" s="2">
        <v>2.19</v>
      </c>
      <c r="L90" s="2">
        <f t="shared" si="16"/>
        <v>16.562000000000001</v>
      </c>
      <c r="M90" s="4">
        <f t="shared" si="17"/>
        <v>59.622999999999998</v>
      </c>
      <c r="N90" s="3">
        <v>83</v>
      </c>
      <c r="O90" s="2">
        <v>2.23</v>
      </c>
      <c r="P90" s="2">
        <f t="shared" si="18"/>
        <v>14.625</v>
      </c>
      <c r="Q90" s="4">
        <f t="shared" si="19"/>
        <v>52.65</v>
      </c>
    </row>
    <row r="91" spans="1:17" ht="15.75" x14ac:dyDescent="0.25">
      <c r="A91" s="3">
        <v>84</v>
      </c>
      <c r="B91" s="2">
        <v>2.44</v>
      </c>
      <c r="C91" s="2">
        <f t="shared" si="12"/>
        <v>14.865</v>
      </c>
      <c r="D91" s="4">
        <f t="shared" si="13"/>
        <v>53.514000000000003</v>
      </c>
      <c r="E91" s="3">
        <v>84</v>
      </c>
      <c r="F91" s="2">
        <v>2.83</v>
      </c>
      <c r="G91" s="2">
        <f t="shared" si="14"/>
        <v>11.523999999999999</v>
      </c>
      <c r="H91" s="4">
        <f t="shared" si="15"/>
        <v>41.485999999999997</v>
      </c>
      <c r="J91" s="3">
        <v>84</v>
      </c>
      <c r="K91" s="2">
        <v>2.59</v>
      </c>
      <c r="L91" s="2">
        <f t="shared" si="16"/>
        <v>14.004</v>
      </c>
      <c r="M91" s="4">
        <f t="shared" si="17"/>
        <v>50.414000000000001</v>
      </c>
      <c r="N91" s="3">
        <v>84</v>
      </c>
      <c r="O91" s="2">
        <v>2.57</v>
      </c>
      <c r="P91" s="2">
        <f t="shared" si="18"/>
        <v>12.69</v>
      </c>
      <c r="Q91" s="4">
        <f t="shared" si="19"/>
        <v>45.683999999999997</v>
      </c>
    </row>
    <row r="92" spans="1:17" ht="15.75" x14ac:dyDescent="0.25">
      <c r="A92" s="3">
        <v>85</v>
      </c>
      <c r="B92" s="2">
        <v>2.96</v>
      </c>
      <c r="C92" s="2">
        <f t="shared" si="12"/>
        <v>12.254</v>
      </c>
      <c r="D92" s="4">
        <f t="shared" si="13"/>
        <v>44.113999999999997</v>
      </c>
      <c r="E92" s="3">
        <v>85</v>
      </c>
      <c r="F92" s="2">
        <v>1.52</v>
      </c>
      <c r="G92" s="2">
        <f t="shared" si="14"/>
        <v>21.456</v>
      </c>
      <c r="H92" s="4">
        <f t="shared" si="15"/>
        <v>77.242000000000004</v>
      </c>
      <c r="J92" s="3">
        <v>85</v>
      </c>
      <c r="K92" s="2">
        <v>3.1</v>
      </c>
      <c r="L92" s="2">
        <f t="shared" si="16"/>
        <v>11.7</v>
      </c>
      <c r="M92" s="4">
        <f t="shared" si="17"/>
        <v>42.12</v>
      </c>
      <c r="N92" s="3">
        <v>85</v>
      </c>
      <c r="O92" s="2">
        <v>2.71</v>
      </c>
      <c r="P92" s="2">
        <f t="shared" si="18"/>
        <v>12.035</v>
      </c>
      <c r="Q92" s="4">
        <f t="shared" si="19"/>
        <v>43.326000000000001</v>
      </c>
    </row>
    <row r="93" spans="1:17" ht="15.75" x14ac:dyDescent="0.25">
      <c r="A93" s="3">
        <v>86</v>
      </c>
      <c r="B93" s="2">
        <v>2.5099999999999998</v>
      </c>
      <c r="C93" s="2">
        <f t="shared" si="12"/>
        <v>14.451000000000001</v>
      </c>
      <c r="D93" s="4">
        <f t="shared" si="13"/>
        <v>52.024000000000001</v>
      </c>
      <c r="E93" s="3">
        <v>86</v>
      </c>
      <c r="F93" s="2">
        <v>3.17</v>
      </c>
      <c r="G93" s="2">
        <f t="shared" si="14"/>
        <v>10.288</v>
      </c>
      <c r="H93" s="4">
        <f t="shared" si="15"/>
        <v>37.036999999999999</v>
      </c>
      <c r="J93" s="3">
        <v>86</v>
      </c>
      <c r="K93" s="2">
        <v>2.76</v>
      </c>
      <c r="L93" s="2">
        <f t="shared" si="16"/>
        <v>13.141999999999999</v>
      </c>
      <c r="M93" s="4">
        <f t="shared" si="17"/>
        <v>47.311</v>
      </c>
      <c r="N93" s="3">
        <v>86</v>
      </c>
      <c r="O93" s="2">
        <v>2.11</v>
      </c>
      <c r="P93" s="2">
        <f t="shared" si="18"/>
        <v>15.457000000000001</v>
      </c>
      <c r="Q93" s="4">
        <f t="shared" si="19"/>
        <v>55.645000000000003</v>
      </c>
    </row>
    <row r="94" spans="1:17" ht="15.75" x14ac:dyDescent="0.25">
      <c r="A94" s="3">
        <v>87</v>
      </c>
      <c r="B94" s="2">
        <v>2.89</v>
      </c>
      <c r="C94" s="2">
        <f t="shared" si="12"/>
        <v>12.551</v>
      </c>
      <c r="D94" s="4">
        <f t="shared" si="13"/>
        <v>45.183999999999997</v>
      </c>
      <c r="E94" s="3">
        <v>87</v>
      </c>
      <c r="F94" s="2">
        <v>2.4500000000000002</v>
      </c>
      <c r="G94" s="2">
        <f t="shared" si="14"/>
        <v>13.311999999999999</v>
      </c>
      <c r="H94" s="4">
        <f t="shared" si="15"/>
        <v>47.923000000000002</v>
      </c>
      <c r="J94" s="3">
        <v>87</v>
      </c>
      <c r="K94" s="2">
        <v>2.4300000000000002</v>
      </c>
      <c r="L94" s="2">
        <f t="shared" si="16"/>
        <v>14.926</v>
      </c>
      <c r="M94" s="4">
        <f t="shared" si="17"/>
        <v>53.734000000000002</v>
      </c>
      <c r="N94" s="3">
        <v>87</v>
      </c>
      <c r="O94" s="2">
        <v>3.49</v>
      </c>
      <c r="P94" s="2">
        <f t="shared" si="18"/>
        <v>9.3450000000000006</v>
      </c>
      <c r="Q94" s="4">
        <f t="shared" si="19"/>
        <v>33.642000000000003</v>
      </c>
    </row>
    <row r="95" spans="1:17" ht="16.5" thickBot="1" x14ac:dyDescent="0.3">
      <c r="A95" s="5">
        <v>88</v>
      </c>
      <c r="B95" s="6">
        <v>2.25</v>
      </c>
      <c r="C95" s="6">
        <f t="shared" si="12"/>
        <v>16.120999999999999</v>
      </c>
      <c r="D95" s="7">
        <f t="shared" si="13"/>
        <v>58.036000000000001</v>
      </c>
      <c r="E95" s="3">
        <v>88</v>
      </c>
      <c r="F95" s="2">
        <v>2.31</v>
      </c>
      <c r="G95" s="2">
        <f t="shared" si="14"/>
        <v>14.118</v>
      </c>
      <c r="H95" s="4">
        <f t="shared" si="15"/>
        <v>50.825000000000003</v>
      </c>
      <c r="J95" s="3">
        <v>88</v>
      </c>
      <c r="K95" s="2">
        <v>2.56</v>
      </c>
      <c r="L95" s="2">
        <f t="shared" si="16"/>
        <v>14.167999999999999</v>
      </c>
      <c r="M95" s="4">
        <f t="shared" si="17"/>
        <v>51.005000000000003</v>
      </c>
      <c r="N95" s="3">
        <v>88</v>
      </c>
      <c r="O95" s="2">
        <v>3.55</v>
      </c>
      <c r="P95" s="2">
        <f t="shared" si="18"/>
        <v>9.1869999999999994</v>
      </c>
      <c r="Q95" s="4">
        <f t="shared" si="19"/>
        <v>33.073</v>
      </c>
    </row>
    <row r="96" spans="1:17" ht="19.5" thickBot="1" x14ac:dyDescent="0.35">
      <c r="A96" s="39" t="s">
        <v>40</v>
      </c>
      <c r="B96" s="40"/>
      <c r="C96" s="40"/>
      <c r="D96" s="41">
        <f>ROUND(AVERAGE(D8:D95),3)</f>
        <v>45.942999999999998</v>
      </c>
      <c r="E96" s="3">
        <v>89</v>
      </c>
      <c r="F96" s="2">
        <v>2.1800000000000002</v>
      </c>
      <c r="G96" s="2">
        <f t="shared" si="14"/>
        <v>14.96</v>
      </c>
      <c r="H96" s="4">
        <f t="shared" si="15"/>
        <v>53.856000000000002</v>
      </c>
      <c r="J96" s="3">
        <v>89</v>
      </c>
      <c r="K96" s="2">
        <v>3.6</v>
      </c>
      <c r="L96" s="2">
        <f t="shared" si="16"/>
        <v>10.074999999999999</v>
      </c>
      <c r="M96" s="4">
        <f t="shared" si="17"/>
        <v>36.270000000000003</v>
      </c>
      <c r="N96" s="3">
        <v>89</v>
      </c>
      <c r="O96" s="2">
        <v>2.2999999999999998</v>
      </c>
      <c r="P96" s="2">
        <f t="shared" si="18"/>
        <v>14.18</v>
      </c>
      <c r="Q96" s="4">
        <f t="shared" si="19"/>
        <v>51.048000000000002</v>
      </c>
    </row>
    <row r="97" spans="1:17" ht="15.75" x14ac:dyDescent="0.25">
      <c r="A97" s="8"/>
      <c r="B97" s="8"/>
      <c r="C97" s="8"/>
      <c r="D97" s="8"/>
      <c r="E97" s="3">
        <v>90</v>
      </c>
      <c r="F97" s="2">
        <v>1.92</v>
      </c>
      <c r="G97" s="2">
        <f t="shared" si="14"/>
        <v>16.986000000000001</v>
      </c>
      <c r="H97" s="4">
        <f t="shared" si="15"/>
        <v>61.15</v>
      </c>
      <c r="J97" s="3">
        <v>90</v>
      </c>
      <c r="K97" s="2">
        <v>2.5</v>
      </c>
      <c r="L97" s="2">
        <f t="shared" si="16"/>
        <v>14.507999999999999</v>
      </c>
      <c r="M97" s="4">
        <f t="shared" si="17"/>
        <v>52.228999999999999</v>
      </c>
      <c r="N97" s="3">
        <v>90</v>
      </c>
      <c r="O97" s="2">
        <v>2.64</v>
      </c>
      <c r="P97" s="2">
        <f t="shared" si="18"/>
        <v>12.353999999999999</v>
      </c>
      <c r="Q97" s="4">
        <f t="shared" si="19"/>
        <v>44.473999999999997</v>
      </c>
    </row>
    <row r="98" spans="1:17" ht="16.5" thickBot="1" x14ac:dyDescent="0.3">
      <c r="A98" s="8"/>
      <c r="B98" s="8"/>
      <c r="C98" s="8"/>
      <c r="D98" s="8"/>
      <c r="E98" s="3">
        <v>91</v>
      </c>
      <c r="F98" s="2">
        <v>2.37</v>
      </c>
      <c r="G98" s="2">
        <f t="shared" si="14"/>
        <v>13.760999999999999</v>
      </c>
      <c r="H98" s="4">
        <f t="shared" si="15"/>
        <v>49.54</v>
      </c>
      <c r="J98" s="3">
        <v>91</v>
      </c>
      <c r="K98" s="2">
        <v>3.16</v>
      </c>
      <c r="L98" s="2">
        <f t="shared" si="16"/>
        <v>11.478</v>
      </c>
      <c r="M98" s="4">
        <f t="shared" si="17"/>
        <v>41.320999999999998</v>
      </c>
      <c r="N98" s="5">
        <v>91</v>
      </c>
      <c r="O98" s="6">
        <v>2.83</v>
      </c>
      <c r="P98" s="6">
        <f t="shared" si="18"/>
        <v>11.523999999999999</v>
      </c>
      <c r="Q98" s="7">
        <f t="shared" si="19"/>
        <v>41.485999999999997</v>
      </c>
    </row>
    <row r="99" spans="1:17" ht="19.5" thickBot="1" x14ac:dyDescent="0.35">
      <c r="A99" s="8"/>
      <c r="B99" s="8"/>
      <c r="C99" s="8"/>
      <c r="D99" s="8"/>
      <c r="E99" s="3">
        <v>92</v>
      </c>
      <c r="F99" s="2">
        <v>2.63</v>
      </c>
      <c r="G99" s="2">
        <f t="shared" si="14"/>
        <v>12.401</v>
      </c>
      <c r="H99" s="4">
        <f t="shared" si="15"/>
        <v>44.643999999999998</v>
      </c>
      <c r="J99" s="3">
        <v>92</v>
      </c>
      <c r="K99" s="2">
        <v>2.44</v>
      </c>
      <c r="L99" s="2">
        <f t="shared" si="16"/>
        <v>14.865</v>
      </c>
      <c r="M99" s="4">
        <f t="shared" si="17"/>
        <v>53.514000000000003</v>
      </c>
      <c r="N99" s="39" t="s">
        <v>40</v>
      </c>
      <c r="O99" s="40"/>
      <c r="P99" s="40"/>
      <c r="Q99" s="41">
        <f>ROUND(AVERAGE(Q8:Q98),3)</f>
        <v>51.350999999999999</v>
      </c>
    </row>
    <row r="100" spans="1:17" ht="15.75" x14ac:dyDescent="0.25">
      <c r="A100" s="8"/>
      <c r="B100" s="8"/>
      <c r="C100" s="8"/>
      <c r="D100" s="8"/>
      <c r="E100" s="3">
        <v>93</v>
      </c>
      <c r="F100" s="2">
        <v>4.01</v>
      </c>
      <c r="G100" s="2">
        <f t="shared" si="14"/>
        <v>8.1329999999999991</v>
      </c>
      <c r="H100" s="4">
        <f t="shared" si="15"/>
        <v>29.279</v>
      </c>
      <c r="J100" s="3">
        <v>93</v>
      </c>
      <c r="K100" s="2">
        <v>2.48</v>
      </c>
      <c r="L100" s="2">
        <f t="shared" si="16"/>
        <v>14.625</v>
      </c>
      <c r="M100" s="4">
        <f t="shared" si="17"/>
        <v>52.65</v>
      </c>
      <c r="N100" s="15"/>
      <c r="O100" s="15"/>
      <c r="P100" s="15"/>
      <c r="Q100" s="15"/>
    </row>
    <row r="101" spans="1:17" ht="15.75" x14ac:dyDescent="0.25">
      <c r="A101" s="8"/>
      <c r="B101" s="8"/>
      <c r="C101" s="8"/>
      <c r="D101" s="8"/>
      <c r="E101" s="3">
        <v>94</v>
      </c>
      <c r="F101" s="2">
        <v>2.9</v>
      </c>
      <c r="G101" s="2">
        <f t="shared" si="14"/>
        <v>11.246</v>
      </c>
      <c r="H101" s="4">
        <f t="shared" si="15"/>
        <v>40.485999999999997</v>
      </c>
      <c r="J101" s="3">
        <v>94</v>
      </c>
      <c r="K101" s="2">
        <v>1.84</v>
      </c>
      <c r="L101" s="2">
        <f t="shared" si="16"/>
        <v>19.713000000000001</v>
      </c>
      <c r="M101" s="4">
        <f t="shared" si="17"/>
        <v>70.966999999999999</v>
      </c>
      <c r="N101" s="15"/>
      <c r="O101" s="15"/>
      <c r="P101" s="15"/>
      <c r="Q101" s="15"/>
    </row>
    <row r="102" spans="1:17" ht="15.75" x14ac:dyDescent="0.25">
      <c r="A102" s="8"/>
      <c r="B102" s="8"/>
      <c r="C102" s="8"/>
      <c r="D102" s="8"/>
      <c r="E102" s="3">
        <v>95</v>
      </c>
      <c r="F102" s="2">
        <v>2.31</v>
      </c>
      <c r="G102" s="2">
        <f t="shared" si="14"/>
        <v>14.118</v>
      </c>
      <c r="H102" s="4">
        <f t="shared" si="15"/>
        <v>50.825000000000003</v>
      </c>
      <c r="J102" s="3">
        <v>95</v>
      </c>
      <c r="K102" s="2">
        <v>1.78</v>
      </c>
      <c r="L102" s="2">
        <f t="shared" si="16"/>
        <v>20.376999999999999</v>
      </c>
      <c r="M102" s="4">
        <f t="shared" si="17"/>
        <v>73.356999999999999</v>
      </c>
      <c r="N102" s="15"/>
      <c r="O102" s="15"/>
      <c r="P102" s="15"/>
      <c r="Q102" s="15"/>
    </row>
    <row r="103" spans="1:17" ht="15.75" x14ac:dyDescent="0.25">
      <c r="A103" s="8"/>
      <c r="B103" s="8"/>
      <c r="C103" s="8"/>
      <c r="D103" s="8"/>
      <c r="E103" s="3">
        <v>96</v>
      </c>
      <c r="F103" s="2">
        <v>2.37</v>
      </c>
      <c r="G103" s="2">
        <f t="shared" si="14"/>
        <v>13.760999999999999</v>
      </c>
      <c r="H103" s="4">
        <f t="shared" si="15"/>
        <v>49.54</v>
      </c>
      <c r="J103" s="3">
        <v>96</v>
      </c>
      <c r="K103" s="2">
        <v>2.7</v>
      </c>
      <c r="L103" s="2">
        <f t="shared" si="16"/>
        <v>13.433999999999999</v>
      </c>
      <c r="M103" s="4">
        <f t="shared" si="17"/>
        <v>48.362000000000002</v>
      </c>
      <c r="N103" s="15"/>
      <c r="O103" s="15"/>
      <c r="P103" s="15"/>
      <c r="Q103" s="15"/>
    </row>
    <row r="104" spans="1:17" ht="15.75" x14ac:dyDescent="0.25">
      <c r="A104" s="8"/>
      <c r="B104" s="8"/>
      <c r="C104" s="8"/>
      <c r="D104" s="8"/>
      <c r="E104" s="3">
        <v>97</v>
      </c>
      <c r="F104" s="2">
        <v>2.1800000000000002</v>
      </c>
      <c r="G104" s="2">
        <f t="shared" si="14"/>
        <v>14.96</v>
      </c>
      <c r="H104" s="4">
        <f t="shared" si="15"/>
        <v>53.856000000000002</v>
      </c>
      <c r="J104" s="3">
        <v>97</v>
      </c>
      <c r="K104" s="2">
        <v>2.7</v>
      </c>
      <c r="L104" s="2">
        <f t="shared" si="16"/>
        <v>13.433999999999999</v>
      </c>
      <c r="M104" s="4">
        <f t="shared" si="17"/>
        <v>48.362000000000002</v>
      </c>
      <c r="N104" s="15"/>
      <c r="O104" s="15"/>
      <c r="P104" s="15"/>
      <c r="Q104" s="15"/>
    </row>
    <row r="105" spans="1:17" ht="15.75" x14ac:dyDescent="0.25">
      <c r="A105" s="8"/>
      <c r="B105" s="8"/>
      <c r="C105" s="8"/>
      <c r="D105" s="8"/>
      <c r="E105" s="3">
        <v>98</v>
      </c>
      <c r="F105" s="2">
        <v>2.64</v>
      </c>
      <c r="G105" s="2">
        <f t="shared" si="14"/>
        <v>12.353999999999999</v>
      </c>
      <c r="H105" s="4">
        <f t="shared" si="15"/>
        <v>44.473999999999997</v>
      </c>
      <c r="J105" s="3">
        <v>98</v>
      </c>
      <c r="K105" s="2">
        <v>2.77</v>
      </c>
      <c r="L105" s="2">
        <f t="shared" si="16"/>
        <v>13.093999999999999</v>
      </c>
      <c r="M105" s="4">
        <f t="shared" si="17"/>
        <v>47.137999999999998</v>
      </c>
      <c r="N105" s="15"/>
      <c r="O105" s="15"/>
      <c r="P105" s="15"/>
      <c r="Q105" s="15"/>
    </row>
    <row r="106" spans="1:17" ht="15.75" x14ac:dyDescent="0.25">
      <c r="A106" s="8"/>
      <c r="B106" s="8"/>
      <c r="C106" s="8"/>
      <c r="D106" s="8"/>
      <c r="E106" s="3">
        <v>99</v>
      </c>
      <c r="F106" s="2">
        <v>2.96</v>
      </c>
      <c r="G106" s="2">
        <f t="shared" si="14"/>
        <v>11.018000000000001</v>
      </c>
      <c r="H106" s="4">
        <f t="shared" si="15"/>
        <v>39.664999999999999</v>
      </c>
      <c r="J106" s="3">
        <v>99</v>
      </c>
      <c r="K106" s="2">
        <v>2.7</v>
      </c>
      <c r="L106" s="2">
        <f t="shared" si="16"/>
        <v>13.433999999999999</v>
      </c>
      <c r="M106" s="4">
        <f t="shared" si="17"/>
        <v>48.362000000000002</v>
      </c>
      <c r="N106" s="15"/>
      <c r="O106" s="15"/>
      <c r="P106" s="15"/>
      <c r="Q106" s="15"/>
    </row>
    <row r="107" spans="1:17" ht="15.75" x14ac:dyDescent="0.25">
      <c r="A107" s="8"/>
      <c r="B107" s="8"/>
      <c r="C107" s="8"/>
      <c r="D107" s="8"/>
      <c r="E107" s="3">
        <v>100</v>
      </c>
      <c r="F107" s="2">
        <v>2.71</v>
      </c>
      <c r="G107" s="2">
        <f t="shared" si="14"/>
        <v>12.035</v>
      </c>
      <c r="H107" s="4">
        <f t="shared" si="15"/>
        <v>43.326000000000001</v>
      </c>
      <c r="J107" s="3">
        <v>100</v>
      </c>
      <c r="K107" s="2">
        <v>2.31</v>
      </c>
      <c r="L107" s="2">
        <f t="shared" si="16"/>
        <v>15.702</v>
      </c>
      <c r="M107" s="4">
        <f t="shared" si="17"/>
        <v>56.527000000000001</v>
      </c>
      <c r="N107" s="15"/>
      <c r="O107" s="15"/>
      <c r="P107" s="15"/>
      <c r="Q107" s="15"/>
    </row>
    <row r="108" spans="1:17" ht="15.75" x14ac:dyDescent="0.25">
      <c r="A108" s="8"/>
      <c r="B108" s="8"/>
      <c r="C108" s="8"/>
      <c r="D108" s="8"/>
      <c r="E108" s="3">
        <v>101</v>
      </c>
      <c r="F108" s="2">
        <v>2.1800000000000002</v>
      </c>
      <c r="G108" s="2">
        <f t="shared" si="14"/>
        <v>14.96</v>
      </c>
      <c r="H108" s="4">
        <f t="shared" si="15"/>
        <v>53.856000000000002</v>
      </c>
      <c r="J108" s="3">
        <v>101</v>
      </c>
      <c r="K108" s="2">
        <v>2.83</v>
      </c>
      <c r="L108" s="2">
        <f t="shared" si="16"/>
        <v>12.817</v>
      </c>
      <c r="M108" s="4">
        <f t="shared" si="17"/>
        <v>46.140999999999998</v>
      </c>
      <c r="N108" s="15"/>
      <c r="O108" s="15"/>
      <c r="P108" s="15"/>
      <c r="Q108" s="15"/>
    </row>
    <row r="109" spans="1:17" ht="15.75" x14ac:dyDescent="0.25">
      <c r="A109" s="8"/>
      <c r="B109" s="8"/>
      <c r="C109" s="8"/>
      <c r="D109" s="8"/>
      <c r="E109" s="3">
        <v>102</v>
      </c>
      <c r="F109" s="2">
        <v>1.45</v>
      </c>
      <c r="G109" s="2">
        <f t="shared" si="14"/>
        <v>22.492000000000001</v>
      </c>
      <c r="H109" s="64">
        <f t="shared" si="15"/>
        <v>80.971000000000004</v>
      </c>
      <c r="J109" s="3">
        <v>102</v>
      </c>
      <c r="K109" s="2">
        <v>2.1</v>
      </c>
      <c r="L109" s="2">
        <f t="shared" si="16"/>
        <v>17.271999999999998</v>
      </c>
      <c r="M109" s="4">
        <f t="shared" si="17"/>
        <v>62.179000000000002</v>
      </c>
      <c r="N109" s="15"/>
      <c r="O109" s="15"/>
      <c r="P109" s="15"/>
      <c r="Q109" s="15"/>
    </row>
    <row r="110" spans="1:17" ht="15.75" x14ac:dyDescent="0.25">
      <c r="A110" s="8"/>
      <c r="B110" s="8"/>
      <c r="C110" s="8"/>
      <c r="D110" s="8"/>
      <c r="E110" s="3">
        <v>103</v>
      </c>
      <c r="F110" s="2">
        <v>1.59</v>
      </c>
      <c r="G110" s="2">
        <f t="shared" si="14"/>
        <v>20.512</v>
      </c>
      <c r="H110" s="4">
        <f t="shared" si="15"/>
        <v>73.843000000000004</v>
      </c>
      <c r="J110" s="3">
        <v>103</v>
      </c>
      <c r="K110" s="2">
        <v>2.7</v>
      </c>
      <c r="L110" s="2">
        <f t="shared" si="16"/>
        <v>13.433999999999999</v>
      </c>
      <c r="M110" s="4">
        <f t="shared" si="17"/>
        <v>48.362000000000002</v>
      </c>
      <c r="N110" s="15"/>
      <c r="O110" s="15"/>
      <c r="P110" s="15"/>
      <c r="Q110" s="15"/>
    </row>
    <row r="111" spans="1:17" ht="15.75" x14ac:dyDescent="0.25">
      <c r="A111" s="8"/>
      <c r="B111" s="8"/>
      <c r="C111" s="8"/>
      <c r="D111" s="8"/>
      <c r="E111" s="3">
        <v>104</v>
      </c>
      <c r="F111" s="2">
        <v>2.63</v>
      </c>
      <c r="G111" s="2">
        <f t="shared" si="14"/>
        <v>12.401</v>
      </c>
      <c r="H111" s="4">
        <f t="shared" si="15"/>
        <v>44.643999999999998</v>
      </c>
      <c r="J111" s="3">
        <v>104</v>
      </c>
      <c r="K111" s="2">
        <v>3.16</v>
      </c>
      <c r="L111" s="2">
        <f t="shared" si="16"/>
        <v>11.478</v>
      </c>
      <c r="M111" s="4">
        <f t="shared" si="17"/>
        <v>41.320999999999998</v>
      </c>
      <c r="N111" s="15"/>
      <c r="O111" s="15"/>
      <c r="P111" s="15"/>
      <c r="Q111" s="15"/>
    </row>
    <row r="112" spans="1:17" ht="15.75" x14ac:dyDescent="0.25">
      <c r="A112" s="8"/>
      <c r="B112" s="8"/>
      <c r="C112" s="8"/>
      <c r="D112" s="8"/>
      <c r="E112" s="3">
        <v>105</v>
      </c>
      <c r="F112" s="2">
        <v>2.2999999999999998</v>
      </c>
      <c r="G112" s="2">
        <f t="shared" si="14"/>
        <v>14.18</v>
      </c>
      <c r="H112" s="4">
        <f t="shared" si="15"/>
        <v>51.048000000000002</v>
      </c>
      <c r="J112" s="3">
        <v>105</v>
      </c>
      <c r="K112" s="2">
        <v>2.7</v>
      </c>
      <c r="L112" s="2">
        <f t="shared" si="16"/>
        <v>13.433999999999999</v>
      </c>
      <c r="M112" s="4">
        <f t="shared" si="17"/>
        <v>48.362000000000002</v>
      </c>
      <c r="N112" s="15"/>
      <c r="O112" s="15"/>
      <c r="P112" s="15"/>
      <c r="Q112" s="15"/>
    </row>
    <row r="113" spans="1:17" ht="16.5" thickBot="1" x14ac:dyDescent="0.3">
      <c r="A113" s="8"/>
      <c r="B113" s="8"/>
      <c r="C113" s="8"/>
      <c r="D113" s="8"/>
      <c r="E113" s="5">
        <v>106</v>
      </c>
      <c r="F113" s="6">
        <v>2.5</v>
      </c>
      <c r="G113" s="6">
        <f t="shared" si="14"/>
        <v>13.045</v>
      </c>
      <c r="H113" s="7">
        <f t="shared" si="15"/>
        <v>46.962000000000003</v>
      </c>
      <c r="J113" s="3">
        <v>106</v>
      </c>
      <c r="K113" s="2">
        <v>2.57</v>
      </c>
      <c r="L113" s="2">
        <f t="shared" si="16"/>
        <v>14.113</v>
      </c>
      <c r="M113" s="4">
        <f t="shared" si="17"/>
        <v>50.807000000000002</v>
      </c>
      <c r="N113" s="15"/>
      <c r="O113" s="15"/>
      <c r="P113" s="15"/>
      <c r="Q113" s="15"/>
    </row>
    <row r="114" spans="1:17" ht="19.5" thickBot="1" x14ac:dyDescent="0.35">
      <c r="E114" s="39" t="s">
        <v>40</v>
      </c>
      <c r="F114" s="40"/>
      <c r="G114" s="40"/>
      <c r="H114" s="42">
        <f>ROUND(AVERAGE(H8:H113),3)</f>
        <v>49.344000000000001</v>
      </c>
      <c r="J114" s="3">
        <v>107</v>
      </c>
      <c r="K114" s="2">
        <v>3.22</v>
      </c>
      <c r="L114" s="2">
        <f t="shared" si="16"/>
        <v>11.263999999999999</v>
      </c>
      <c r="M114" s="4">
        <f t="shared" si="17"/>
        <v>40.549999999999997</v>
      </c>
      <c r="N114" s="15"/>
      <c r="O114" s="15"/>
      <c r="P114" s="15"/>
      <c r="Q114" s="15"/>
    </row>
    <row r="115" spans="1:17" ht="15.75" x14ac:dyDescent="0.25">
      <c r="J115" s="3">
        <v>108</v>
      </c>
      <c r="K115" s="2">
        <v>3.88</v>
      </c>
      <c r="L115" s="2">
        <f t="shared" si="16"/>
        <v>9.3480000000000008</v>
      </c>
      <c r="M115" s="4">
        <f t="shared" si="17"/>
        <v>33.652999999999999</v>
      </c>
      <c r="N115" s="15"/>
      <c r="O115" s="15"/>
      <c r="P115" s="15"/>
      <c r="Q115" s="15"/>
    </row>
    <row r="116" spans="1:17" ht="15.75" x14ac:dyDescent="0.25">
      <c r="J116" s="3">
        <v>109</v>
      </c>
      <c r="K116" s="2">
        <v>2.76</v>
      </c>
      <c r="L116" s="2">
        <f t="shared" si="16"/>
        <v>13.141999999999999</v>
      </c>
      <c r="M116" s="4">
        <f t="shared" si="17"/>
        <v>47.311</v>
      </c>
      <c r="N116" s="15"/>
      <c r="O116" s="15"/>
      <c r="P116" s="15"/>
      <c r="Q116" s="15"/>
    </row>
    <row r="117" spans="1:17" ht="15.75" x14ac:dyDescent="0.25">
      <c r="J117" s="3">
        <v>110</v>
      </c>
      <c r="K117" s="2">
        <v>2.38</v>
      </c>
      <c r="L117" s="2">
        <f t="shared" si="16"/>
        <v>15.24</v>
      </c>
      <c r="M117" s="4">
        <f t="shared" si="17"/>
        <v>54.863999999999997</v>
      </c>
      <c r="N117" s="15"/>
      <c r="O117" s="15"/>
      <c r="P117" s="15"/>
      <c r="Q117" s="15"/>
    </row>
    <row r="118" spans="1:17" ht="15.75" x14ac:dyDescent="0.25">
      <c r="J118" s="3">
        <v>111</v>
      </c>
      <c r="K118" s="2">
        <v>2.25</v>
      </c>
      <c r="L118" s="2">
        <f t="shared" si="16"/>
        <v>16.120999999999999</v>
      </c>
      <c r="M118" s="4">
        <f t="shared" si="17"/>
        <v>58.036000000000001</v>
      </c>
      <c r="N118" s="15"/>
      <c r="O118" s="15"/>
      <c r="P118" s="15"/>
      <c r="Q118" s="15"/>
    </row>
    <row r="119" spans="1:17" ht="15.75" x14ac:dyDescent="0.25">
      <c r="J119" s="3">
        <v>112</v>
      </c>
      <c r="K119" s="2">
        <v>2.44</v>
      </c>
      <c r="L119" s="2">
        <f t="shared" si="16"/>
        <v>14.865</v>
      </c>
      <c r="M119" s="4">
        <f t="shared" si="17"/>
        <v>53.514000000000003</v>
      </c>
      <c r="N119" s="15"/>
      <c r="O119" s="15"/>
      <c r="P119" s="15"/>
      <c r="Q119" s="15"/>
    </row>
    <row r="120" spans="1:17" ht="15.75" x14ac:dyDescent="0.25">
      <c r="J120" s="3">
        <v>113</v>
      </c>
      <c r="K120" s="2">
        <v>3.84</v>
      </c>
      <c r="L120" s="2">
        <f t="shared" si="16"/>
        <v>9.4459999999999997</v>
      </c>
      <c r="M120" s="4">
        <f t="shared" si="17"/>
        <v>34.006</v>
      </c>
      <c r="N120" s="15"/>
      <c r="O120" s="15"/>
      <c r="P120" s="15"/>
      <c r="Q120" s="15"/>
    </row>
    <row r="121" spans="1:17" ht="16.5" thickBot="1" x14ac:dyDescent="0.3">
      <c r="J121" s="5">
        <v>114</v>
      </c>
      <c r="K121" s="6">
        <v>2.95</v>
      </c>
      <c r="L121" s="6">
        <f t="shared" si="16"/>
        <v>12.295</v>
      </c>
      <c r="M121" s="7">
        <f t="shared" si="17"/>
        <v>44.262</v>
      </c>
      <c r="N121" s="15"/>
      <c r="O121" s="15"/>
      <c r="P121" s="15"/>
      <c r="Q121" s="15"/>
    </row>
    <row r="122" spans="1:17" ht="19.5" thickBot="1" x14ac:dyDescent="0.35">
      <c r="J122" s="39" t="s">
        <v>40</v>
      </c>
      <c r="K122" s="40"/>
      <c r="L122" s="40"/>
      <c r="M122" s="42">
        <f>ROUND(AVERAGE(M8:M121),3)</f>
        <v>47.423999999999999</v>
      </c>
    </row>
  </sheetData>
  <mergeCells count="37">
    <mergeCell ref="S1:U1"/>
    <mergeCell ref="S15:U15"/>
    <mergeCell ref="S29:U29"/>
    <mergeCell ref="S42:U42"/>
    <mergeCell ref="S28:U28"/>
    <mergeCell ref="A96:C96"/>
    <mergeCell ref="E114:G114"/>
    <mergeCell ref="J122:L122"/>
    <mergeCell ref="N99:P99"/>
    <mergeCell ref="S2:U2"/>
    <mergeCell ref="S55:U55"/>
    <mergeCell ref="S56:U56"/>
    <mergeCell ref="S57:T57"/>
    <mergeCell ref="S59:U59"/>
    <mergeCell ref="S60:U60"/>
    <mergeCell ref="A5:D5"/>
    <mergeCell ref="E5:H5"/>
    <mergeCell ref="J5:M5"/>
    <mergeCell ref="N5:Q5"/>
    <mergeCell ref="J1:Q1"/>
    <mergeCell ref="J2:Q2"/>
    <mergeCell ref="J3:Q3"/>
    <mergeCell ref="J4:M4"/>
    <mergeCell ref="N4:Q4"/>
    <mergeCell ref="A1:H1"/>
    <mergeCell ref="A2:H2"/>
    <mergeCell ref="A3:H3"/>
    <mergeCell ref="A4:D4"/>
    <mergeCell ref="E4:H4"/>
    <mergeCell ref="N6:O6"/>
    <mergeCell ref="P6:Q6"/>
    <mergeCell ref="A6:B6"/>
    <mergeCell ref="E6:F6"/>
    <mergeCell ref="G6:H6"/>
    <mergeCell ref="J6:K6"/>
    <mergeCell ref="L6:M6"/>
    <mergeCell ref="C6:D6"/>
  </mergeCells>
  <conditionalFormatting sqref="D8:D95">
    <cfRule type="top10" dxfId="14" priority="10" rank="1"/>
    <cfRule type="top10" dxfId="13" priority="9" bottom="1" rank="1"/>
  </conditionalFormatting>
  <conditionalFormatting sqref="H8:H113">
    <cfRule type="top10" dxfId="4" priority="8" rank="1"/>
    <cfRule type="top10" dxfId="5" priority="7" rank="1"/>
    <cfRule type="top10" dxfId="6" priority="2" rank="1"/>
    <cfRule type="top10" dxfId="3" priority="1" bottom="1" rank="1"/>
  </conditionalFormatting>
  <conditionalFormatting sqref="M8:M121">
    <cfRule type="top10" dxfId="12" priority="6" rank="1"/>
    <cfRule type="top10" dxfId="11" priority="5" bottom="1" rank="1"/>
  </conditionalFormatting>
  <conditionalFormatting sqref="Q8:Q98">
    <cfRule type="top10" dxfId="10" priority="4" rank="1"/>
    <cfRule type="top10" dxfId="9" priority="3" bottom="1" rank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Normal="100" workbookViewId="0">
      <selection activeCell="F12" sqref="F12"/>
    </sheetView>
  </sheetViews>
  <sheetFormatPr defaultRowHeight="15" x14ac:dyDescent="0.25"/>
  <sheetData>
    <row r="1" spans="1:13" x14ac:dyDescent="0.2">
      <c r="A1" s="37" t="s">
        <v>0</v>
      </c>
      <c r="B1" s="37"/>
      <c r="C1" s="37"/>
      <c r="D1" s="37"/>
      <c r="J1" s="37" t="s">
        <v>0</v>
      </c>
      <c r="K1" s="37"/>
      <c r="L1" s="37"/>
      <c r="M1" s="37"/>
    </row>
    <row r="2" spans="1:13" x14ac:dyDescent="0.2">
      <c r="A2" s="37" t="s">
        <v>16</v>
      </c>
      <c r="B2" s="37"/>
      <c r="C2" s="37"/>
      <c r="D2" s="37"/>
      <c r="J2" s="37" t="s">
        <v>16</v>
      </c>
      <c r="K2" s="37"/>
      <c r="L2" s="37"/>
      <c r="M2" s="37"/>
    </row>
    <row r="3" spans="1:13" x14ac:dyDescent="0.2">
      <c r="A3" s="37" t="s">
        <v>17</v>
      </c>
      <c r="B3" s="37"/>
      <c r="C3" s="37"/>
      <c r="D3" s="37"/>
      <c r="E3" s="16"/>
      <c r="F3" s="16"/>
      <c r="G3" s="16"/>
      <c r="H3" s="16"/>
      <c r="J3" s="37" t="s">
        <v>18</v>
      </c>
      <c r="K3" s="37"/>
      <c r="L3" s="37"/>
      <c r="M3" s="37"/>
    </row>
    <row r="4" spans="1:13" x14ac:dyDescent="0.2">
      <c r="A4" s="37" t="s">
        <v>19</v>
      </c>
      <c r="B4" s="37"/>
      <c r="C4" s="37" t="s">
        <v>20</v>
      </c>
      <c r="D4" s="37"/>
      <c r="E4" s="16"/>
      <c r="F4" s="16"/>
      <c r="G4" s="16"/>
      <c r="H4" s="16"/>
      <c r="J4" s="37" t="s">
        <v>21</v>
      </c>
      <c r="K4" s="37"/>
      <c r="L4" s="37" t="s">
        <v>22</v>
      </c>
      <c r="M4" s="37"/>
    </row>
    <row r="5" spans="1:13" x14ac:dyDescent="0.2">
      <c r="A5" s="37" t="s">
        <v>23</v>
      </c>
      <c r="B5" s="37"/>
      <c r="C5" s="37"/>
      <c r="D5" s="37"/>
      <c r="E5" s="16"/>
      <c r="F5" s="16"/>
      <c r="G5" s="16"/>
      <c r="H5" s="16"/>
      <c r="J5" s="37" t="s">
        <v>23</v>
      </c>
      <c r="K5" s="37"/>
      <c r="L5" s="37"/>
      <c r="M5" s="37"/>
    </row>
    <row r="6" spans="1:13" x14ac:dyDescent="0.2">
      <c r="A6" s="37" t="s">
        <v>24</v>
      </c>
      <c r="B6" s="37"/>
      <c r="C6" s="37"/>
      <c r="D6" s="37"/>
      <c r="E6" s="16"/>
      <c r="F6" s="16"/>
      <c r="G6" s="16"/>
      <c r="H6" s="16"/>
      <c r="J6" s="37" t="s">
        <v>25</v>
      </c>
      <c r="K6" s="37"/>
      <c r="L6" s="37"/>
      <c r="M6" s="37"/>
    </row>
    <row r="7" spans="1:13" x14ac:dyDescent="0.2">
      <c r="A7" s="1" t="s">
        <v>3</v>
      </c>
      <c r="B7" s="1" t="s">
        <v>26</v>
      </c>
      <c r="C7" s="1" t="s">
        <v>27</v>
      </c>
      <c r="D7" s="1" t="s">
        <v>7</v>
      </c>
      <c r="J7" s="1" t="s">
        <v>3</v>
      </c>
      <c r="K7" s="1" t="s">
        <v>26</v>
      </c>
      <c r="L7" s="1" t="s">
        <v>27</v>
      </c>
      <c r="M7" s="1" t="s">
        <v>7</v>
      </c>
    </row>
    <row r="8" spans="1:13" x14ac:dyDescent="0.2">
      <c r="A8" s="1">
        <v>1</v>
      </c>
      <c r="B8" s="1">
        <v>3.85</v>
      </c>
      <c r="C8" s="17">
        <f>36.2/B8</f>
        <v>9.4025974025974026</v>
      </c>
      <c r="D8" s="17">
        <f>C8*3.6</f>
        <v>33.849350649350647</v>
      </c>
      <c r="G8" s="18"/>
      <c r="H8" s="18"/>
      <c r="J8" s="1">
        <v>1</v>
      </c>
      <c r="K8" s="1">
        <v>5.36</v>
      </c>
      <c r="L8" s="17">
        <f>32.6/K8</f>
        <v>6.0820895522388057</v>
      </c>
      <c r="M8" s="17">
        <f>L8*3.6</f>
        <v>21.8955223880597</v>
      </c>
    </row>
    <row r="9" spans="1:13" x14ac:dyDescent="0.2">
      <c r="A9" s="1">
        <v>2</v>
      </c>
      <c r="B9" s="1">
        <v>4.9800000000000004</v>
      </c>
      <c r="C9" s="17">
        <f t="shared" ref="C9:C68" si="0">36.2/B9</f>
        <v>7.2690763052208833</v>
      </c>
      <c r="D9" s="17">
        <f t="shared" ref="D9:D68" si="1">C9*3.6</f>
        <v>26.168674698795179</v>
      </c>
      <c r="G9" s="18"/>
      <c r="H9" s="18"/>
      <c r="J9" s="1">
        <v>2</v>
      </c>
      <c r="K9" s="1">
        <v>3.53</v>
      </c>
      <c r="L9" s="17">
        <f t="shared" ref="L9:L64" si="2">32.6/K9</f>
        <v>9.235127478753542</v>
      </c>
      <c r="M9" s="17">
        <f t="shared" ref="M9:M64" si="3">L9*3.6</f>
        <v>33.246458923512755</v>
      </c>
    </row>
    <row r="10" spans="1:13" x14ac:dyDescent="0.2">
      <c r="A10" s="1">
        <v>3</v>
      </c>
      <c r="B10" s="1">
        <v>3.6</v>
      </c>
      <c r="C10" s="17">
        <f t="shared" si="0"/>
        <v>10.055555555555555</v>
      </c>
      <c r="D10" s="17">
        <f t="shared" si="1"/>
        <v>36.200000000000003</v>
      </c>
      <c r="G10" s="18"/>
      <c r="H10" s="18"/>
      <c r="J10" s="1">
        <v>3</v>
      </c>
      <c r="K10" s="1">
        <v>2.69</v>
      </c>
      <c r="L10" s="17">
        <f t="shared" si="2"/>
        <v>12.118959107806692</v>
      </c>
      <c r="M10" s="17">
        <f t="shared" si="3"/>
        <v>43.628252788104092</v>
      </c>
    </row>
    <row r="11" spans="1:13" x14ac:dyDescent="0.2">
      <c r="A11" s="1">
        <v>4</v>
      </c>
      <c r="B11" s="1">
        <v>4.5</v>
      </c>
      <c r="C11" s="17">
        <f t="shared" si="0"/>
        <v>8.0444444444444443</v>
      </c>
      <c r="D11" s="17">
        <f t="shared" si="1"/>
        <v>28.96</v>
      </c>
      <c r="G11" s="18"/>
      <c r="H11" s="18"/>
      <c r="J11" s="1">
        <v>4</v>
      </c>
      <c r="K11" s="1">
        <v>3.93</v>
      </c>
      <c r="L11" s="17">
        <f t="shared" si="2"/>
        <v>8.2951653944020354</v>
      </c>
      <c r="M11" s="17">
        <f t="shared" si="3"/>
        <v>29.862595419847327</v>
      </c>
    </row>
    <row r="12" spans="1:13" x14ac:dyDescent="0.2">
      <c r="A12" s="1">
        <v>5</v>
      </c>
      <c r="B12" s="1">
        <v>4.28</v>
      </c>
      <c r="C12" s="17">
        <f t="shared" si="0"/>
        <v>8.4579439252336446</v>
      </c>
      <c r="D12" s="17">
        <f t="shared" si="1"/>
        <v>30.44859813084112</v>
      </c>
      <c r="G12" s="18"/>
      <c r="H12" s="18"/>
      <c r="J12" s="1">
        <v>5</v>
      </c>
      <c r="K12" s="1">
        <v>4.01</v>
      </c>
      <c r="L12" s="17">
        <f t="shared" si="2"/>
        <v>8.1296758104738167</v>
      </c>
      <c r="M12" s="17">
        <f t="shared" si="3"/>
        <v>29.266832917705742</v>
      </c>
    </row>
    <row r="13" spans="1:13" x14ac:dyDescent="0.2">
      <c r="A13" s="1">
        <v>6</v>
      </c>
      <c r="B13" s="1">
        <v>3.48</v>
      </c>
      <c r="C13" s="17">
        <f t="shared" si="0"/>
        <v>10.402298850574713</v>
      </c>
      <c r="D13" s="17">
        <f t="shared" si="1"/>
        <v>37.448275862068968</v>
      </c>
      <c r="G13" s="18"/>
      <c r="H13" s="18"/>
      <c r="J13" s="1">
        <v>6</v>
      </c>
      <c r="K13" s="1">
        <v>4.6900000000000004</v>
      </c>
      <c r="L13" s="17">
        <f t="shared" si="2"/>
        <v>6.9509594882729209</v>
      </c>
      <c r="M13" s="17">
        <f t="shared" si="3"/>
        <v>25.023454157782517</v>
      </c>
    </row>
    <row r="14" spans="1:13" x14ac:dyDescent="0.2">
      <c r="A14" s="1">
        <v>7</v>
      </c>
      <c r="B14" s="1">
        <v>3.3</v>
      </c>
      <c r="C14" s="17">
        <f t="shared" si="0"/>
        <v>10.969696969696971</v>
      </c>
      <c r="D14" s="17">
        <f t="shared" si="1"/>
        <v>39.490909090909092</v>
      </c>
      <c r="G14" s="18"/>
      <c r="H14" s="18"/>
      <c r="J14" s="1">
        <v>7</v>
      </c>
      <c r="K14" s="1">
        <v>2.0099999999999998</v>
      </c>
      <c r="L14" s="17">
        <f t="shared" si="2"/>
        <v>16.21890547263682</v>
      </c>
      <c r="M14" s="17">
        <f t="shared" si="3"/>
        <v>58.388059701492551</v>
      </c>
    </row>
    <row r="15" spans="1:13" x14ac:dyDescent="0.2">
      <c r="A15" s="1">
        <v>8</v>
      </c>
      <c r="B15" s="1">
        <v>5.01</v>
      </c>
      <c r="C15" s="17">
        <f t="shared" si="0"/>
        <v>7.2255489021956096</v>
      </c>
      <c r="D15" s="17">
        <f t="shared" si="1"/>
        <v>26.011976047904195</v>
      </c>
      <c r="G15" s="18"/>
      <c r="H15" s="18"/>
      <c r="J15" s="1">
        <v>8</v>
      </c>
      <c r="K15" s="1">
        <v>2.63</v>
      </c>
      <c r="L15" s="17">
        <f t="shared" si="2"/>
        <v>12.395437262357415</v>
      </c>
      <c r="M15" s="17">
        <f t="shared" si="3"/>
        <v>44.623574144486696</v>
      </c>
    </row>
    <row r="16" spans="1:13" x14ac:dyDescent="0.2">
      <c r="A16" s="1">
        <v>9</v>
      </c>
      <c r="B16" s="1">
        <v>5.63</v>
      </c>
      <c r="C16" s="17">
        <f t="shared" si="0"/>
        <v>6.429840142095915</v>
      </c>
      <c r="D16" s="17">
        <f t="shared" si="1"/>
        <v>23.147424511545296</v>
      </c>
      <c r="G16" s="18"/>
      <c r="H16" s="18"/>
      <c r="J16" s="1">
        <v>9</v>
      </c>
      <c r="K16" s="1">
        <v>3.94</v>
      </c>
      <c r="L16" s="17">
        <f t="shared" si="2"/>
        <v>8.2741116751269033</v>
      </c>
      <c r="M16" s="17">
        <f t="shared" si="3"/>
        <v>29.786802030456851</v>
      </c>
    </row>
    <row r="17" spans="1:13" x14ac:dyDescent="0.2">
      <c r="A17" s="1">
        <v>10</v>
      </c>
      <c r="B17" s="1">
        <v>3.4</v>
      </c>
      <c r="C17" s="17">
        <f t="shared" si="0"/>
        <v>10.647058823529413</v>
      </c>
      <c r="D17" s="17">
        <f t="shared" si="1"/>
        <v>38.329411764705888</v>
      </c>
      <c r="G17" s="18"/>
      <c r="H17" s="18"/>
      <c r="J17" s="1">
        <v>10</v>
      </c>
      <c r="K17" s="1">
        <v>2.93</v>
      </c>
      <c r="L17" s="17">
        <f t="shared" si="2"/>
        <v>11.126279863481228</v>
      </c>
      <c r="M17" s="17">
        <f t="shared" si="3"/>
        <v>40.05460750853242</v>
      </c>
    </row>
    <row r="18" spans="1:13" x14ac:dyDescent="0.2">
      <c r="A18" s="1">
        <v>11</v>
      </c>
      <c r="B18" s="1">
        <v>3.61</v>
      </c>
      <c r="C18" s="17">
        <f t="shared" si="0"/>
        <v>10.027700831024932</v>
      </c>
      <c r="D18" s="17">
        <f t="shared" si="1"/>
        <v>36.099722991689752</v>
      </c>
      <c r="G18" s="18"/>
      <c r="H18" s="18"/>
      <c r="J18" s="1">
        <v>11</v>
      </c>
      <c r="K18" s="1">
        <v>3.66</v>
      </c>
      <c r="L18" s="17">
        <f t="shared" si="2"/>
        <v>8.9071038251366126</v>
      </c>
      <c r="M18" s="17">
        <f t="shared" si="3"/>
        <v>32.06557377049181</v>
      </c>
    </row>
    <row r="19" spans="1:13" x14ac:dyDescent="0.2">
      <c r="A19" s="1">
        <v>12</v>
      </c>
      <c r="B19" s="1">
        <v>4.8</v>
      </c>
      <c r="C19" s="17">
        <f t="shared" si="0"/>
        <v>7.5416666666666679</v>
      </c>
      <c r="D19" s="17">
        <f t="shared" si="1"/>
        <v>27.150000000000006</v>
      </c>
      <c r="G19" s="18"/>
      <c r="H19" s="18"/>
      <c r="J19" s="1">
        <v>12</v>
      </c>
      <c r="K19" s="1">
        <v>1.96</v>
      </c>
      <c r="L19" s="17">
        <f t="shared" si="2"/>
        <v>16.632653061224492</v>
      </c>
      <c r="M19" s="17">
        <f t="shared" si="3"/>
        <v>59.87755102040817</v>
      </c>
    </row>
    <row r="20" spans="1:13" x14ac:dyDescent="0.2">
      <c r="A20" s="1">
        <v>13</v>
      </c>
      <c r="B20" s="1">
        <v>3.16</v>
      </c>
      <c r="C20" s="17">
        <f t="shared" si="0"/>
        <v>11.455696202531646</v>
      </c>
      <c r="D20" s="17">
        <f t="shared" si="1"/>
        <v>41.240506329113927</v>
      </c>
      <c r="G20" s="18"/>
      <c r="H20" s="18"/>
      <c r="J20" s="1">
        <v>13</v>
      </c>
      <c r="K20" s="1">
        <v>2.0099999999999998</v>
      </c>
      <c r="L20" s="17">
        <f t="shared" si="2"/>
        <v>16.21890547263682</v>
      </c>
      <c r="M20" s="17">
        <f t="shared" si="3"/>
        <v>58.388059701492551</v>
      </c>
    </row>
    <row r="21" spans="1:13" x14ac:dyDescent="0.2">
      <c r="A21" s="1">
        <v>14</v>
      </c>
      <c r="B21" s="1">
        <v>6.96</v>
      </c>
      <c r="C21" s="17">
        <f t="shared" si="0"/>
        <v>5.2011494252873565</v>
      </c>
      <c r="D21" s="17">
        <f t="shared" si="1"/>
        <v>18.724137931034484</v>
      </c>
      <c r="G21" s="18"/>
      <c r="H21" s="18"/>
      <c r="J21" s="1">
        <v>14</v>
      </c>
      <c r="K21" s="1">
        <v>4.54</v>
      </c>
      <c r="L21" s="17">
        <f t="shared" si="2"/>
        <v>7.180616740088106</v>
      </c>
      <c r="M21" s="17">
        <f t="shared" si="3"/>
        <v>25.850220264317183</v>
      </c>
    </row>
    <row r="22" spans="1:13" x14ac:dyDescent="0.2">
      <c r="A22" s="1">
        <v>15</v>
      </c>
      <c r="B22" s="1">
        <v>3.13</v>
      </c>
      <c r="C22" s="17">
        <f t="shared" si="0"/>
        <v>11.565495207667732</v>
      </c>
      <c r="D22" s="17">
        <f t="shared" si="1"/>
        <v>41.635782747603834</v>
      </c>
      <c r="G22" s="18"/>
      <c r="H22" s="18"/>
      <c r="J22" s="1">
        <v>15</v>
      </c>
      <c r="K22" s="1">
        <v>3.69</v>
      </c>
      <c r="L22" s="17">
        <f t="shared" si="2"/>
        <v>8.8346883468834694</v>
      </c>
      <c r="M22" s="17">
        <f t="shared" si="3"/>
        <v>31.804878048780491</v>
      </c>
    </row>
    <row r="23" spans="1:13" x14ac:dyDescent="0.2">
      <c r="A23" s="1">
        <v>16</v>
      </c>
      <c r="B23" s="1">
        <v>3.47</v>
      </c>
      <c r="C23" s="17">
        <f t="shared" si="0"/>
        <v>10.43227665706052</v>
      </c>
      <c r="D23" s="17">
        <f t="shared" si="1"/>
        <v>37.556195965417871</v>
      </c>
      <c r="G23" s="18"/>
      <c r="H23" s="18"/>
      <c r="J23" s="1">
        <v>16</v>
      </c>
      <c r="K23" s="1">
        <v>2.63</v>
      </c>
      <c r="L23" s="17">
        <f t="shared" si="2"/>
        <v>12.395437262357415</v>
      </c>
      <c r="M23" s="17">
        <f t="shared" si="3"/>
        <v>44.623574144486696</v>
      </c>
    </row>
    <row r="24" spans="1:13" x14ac:dyDescent="0.2">
      <c r="A24" s="1">
        <v>17</v>
      </c>
      <c r="B24" s="1">
        <v>3.71</v>
      </c>
      <c r="C24" s="17">
        <f t="shared" si="0"/>
        <v>9.7574123989218329</v>
      </c>
      <c r="D24" s="17">
        <f t="shared" si="1"/>
        <v>35.126684636118597</v>
      </c>
      <c r="G24" s="18"/>
      <c r="H24" s="18"/>
      <c r="J24" s="1">
        <v>17</v>
      </c>
      <c r="K24" s="1">
        <v>1.93</v>
      </c>
      <c r="L24" s="17">
        <f t="shared" si="2"/>
        <v>16.891191709844559</v>
      </c>
      <c r="M24" s="17">
        <f t="shared" si="3"/>
        <v>60.808290155440417</v>
      </c>
    </row>
    <row r="25" spans="1:13" x14ac:dyDescent="0.2">
      <c r="A25" s="1">
        <v>18</v>
      </c>
      <c r="B25" s="1">
        <v>4.07</v>
      </c>
      <c r="C25" s="17">
        <f t="shared" si="0"/>
        <v>8.8943488943488944</v>
      </c>
      <c r="D25" s="17">
        <f t="shared" si="1"/>
        <v>32.019656019656018</v>
      </c>
      <c r="G25" s="18"/>
      <c r="H25" s="18"/>
      <c r="J25" s="1">
        <v>18</v>
      </c>
      <c r="K25" s="1">
        <v>3.42</v>
      </c>
      <c r="L25" s="17">
        <f t="shared" si="2"/>
        <v>9.5321637426900594</v>
      </c>
      <c r="M25" s="17">
        <f t="shared" si="3"/>
        <v>34.315789473684212</v>
      </c>
    </row>
    <row r="26" spans="1:13" x14ac:dyDescent="0.2">
      <c r="A26" s="1">
        <v>19</v>
      </c>
      <c r="B26" s="1">
        <v>3.04</v>
      </c>
      <c r="C26" s="17">
        <f t="shared" si="0"/>
        <v>11.907894736842106</v>
      </c>
      <c r="D26" s="17">
        <f t="shared" si="1"/>
        <v>42.868421052631582</v>
      </c>
      <c r="G26" s="18"/>
      <c r="H26" s="18"/>
      <c r="J26" s="1">
        <v>19</v>
      </c>
      <c r="K26" s="1">
        <v>3.96</v>
      </c>
      <c r="L26" s="17">
        <f t="shared" si="2"/>
        <v>8.2323232323232336</v>
      </c>
      <c r="M26" s="17">
        <f t="shared" si="3"/>
        <v>29.63636363636364</v>
      </c>
    </row>
    <row r="27" spans="1:13" x14ac:dyDescent="0.25">
      <c r="A27" s="1">
        <v>20</v>
      </c>
      <c r="B27" s="1">
        <v>4.53</v>
      </c>
      <c r="C27" s="17">
        <f t="shared" si="0"/>
        <v>7.9911699779249448</v>
      </c>
      <c r="D27" s="17">
        <f t="shared" si="1"/>
        <v>28.768211920529801</v>
      </c>
      <c r="G27" s="18"/>
      <c r="H27" s="18"/>
      <c r="J27" s="1">
        <v>20</v>
      </c>
      <c r="K27" s="1">
        <v>4.74</v>
      </c>
      <c r="L27" s="17">
        <f t="shared" si="2"/>
        <v>6.8776371308016877</v>
      </c>
      <c r="M27" s="17">
        <f t="shared" si="3"/>
        <v>24.759493670886076</v>
      </c>
    </row>
    <row r="28" spans="1:13" x14ac:dyDescent="0.25">
      <c r="A28" s="1">
        <v>21</v>
      </c>
      <c r="B28" s="1">
        <v>3.19</v>
      </c>
      <c r="C28" s="17">
        <f t="shared" si="0"/>
        <v>11.347962382445143</v>
      </c>
      <c r="D28" s="17">
        <f t="shared" si="1"/>
        <v>40.852664576802518</v>
      </c>
      <c r="G28" s="18"/>
      <c r="H28" s="18"/>
      <c r="J28" s="1">
        <v>21</v>
      </c>
      <c r="K28" s="1">
        <v>3.01</v>
      </c>
      <c r="L28" s="17">
        <f t="shared" si="2"/>
        <v>10.830564784053157</v>
      </c>
      <c r="M28" s="17">
        <f t="shared" si="3"/>
        <v>38.990033222591364</v>
      </c>
    </row>
    <row r="29" spans="1:13" x14ac:dyDescent="0.25">
      <c r="A29" s="1">
        <v>22</v>
      </c>
      <c r="B29" s="1">
        <v>2.77</v>
      </c>
      <c r="C29" s="17">
        <f t="shared" si="0"/>
        <v>13.068592057761734</v>
      </c>
      <c r="D29" s="17">
        <f t="shared" si="1"/>
        <v>47.046931407942246</v>
      </c>
      <c r="G29" s="18"/>
      <c r="H29" s="18"/>
      <c r="J29" s="1">
        <v>22</v>
      </c>
      <c r="K29" s="1">
        <v>2.93</v>
      </c>
      <c r="L29" s="17">
        <f t="shared" si="2"/>
        <v>11.126279863481228</v>
      </c>
      <c r="M29" s="17">
        <f t="shared" si="3"/>
        <v>40.05460750853242</v>
      </c>
    </row>
    <row r="30" spans="1:13" x14ac:dyDescent="0.25">
      <c r="A30" s="1">
        <v>23</v>
      </c>
      <c r="B30" s="1">
        <v>2.73</v>
      </c>
      <c r="C30" s="17">
        <f t="shared" si="0"/>
        <v>13.260073260073261</v>
      </c>
      <c r="D30" s="17">
        <f t="shared" si="1"/>
        <v>47.736263736263737</v>
      </c>
      <c r="G30" s="18"/>
      <c r="H30" s="18"/>
      <c r="J30" s="1">
        <v>23</v>
      </c>
      <c r="K30" s="1">
        <v>2.5499999999999998</v>
      </c>
      <c r="L30" s="17">
        <f t="shared" si="2"/>
        <v>12.784313725490197</v>
      </c>
      <c r="M30" s="17">
        <f t="shared" si="3"/>
        <v>46.023529411764713</v>
      </c>
    </row>
    <row r="31" spans="1:13" x14ac:dyDescent="0.25">
      <c r="A31" s="1">
        <v>24</v>
      </c>
      <c r="B31" s="1">
        <v>3.45</v>
      </c>
      <c r="C31" s="17">
        <f t="shared" si="0"/>
        <v>10.492753623188406</v>
      </c>
      <c r="D31" s="17">
        <f t="shared" si="1"/>
        <v>37.773913043478267</v>
      </c>
      <c r="G31" s="18"/>
      <c r="H31" s="18"/>
      <c r="J31" s="1">
        <v>24</v>
      </c>
      <c r="K31" s="1">
        <v>3.45</v>
      </c>
      <c r="L31" s="17">
        <f t="shared" si="2"/>
        <v>9.4492753623188399</v>
      </c>
      <c r="M31" s="17">
        <f t="shared" si="3"/>
        <v>34.017391304347825</v>
      </c>
    </row>
    <row r="32" spans="1:13" x14ac:dyDescent="0.25">
      <c r="A32" s="1">
        <v>25</v>
      </c>
      <c r="B32" s="1">
        <v>3.91</v>
      </c>
      <c r="C32" s="17">
        <f t="shared" si="0"/>
        <v>9.2583120204603588</v>
      </c>
      <c r="D32" s="17">
        <f t="shared" si="1"/>
        <v>33.329923273657293</v>
      </c>
      <c r="G32" s="18"/>
      <c r="H32" s="18"/>
      <c r="J32" s="1">
        <v>25</v>
      </c>
      <c r="K32" s="1">
        <v>2.6</v>
      </c>
      <c r="L32" s="17">
        <f t="shared" si="2"/>
        <v>12.538461538461538</v>
      </c>
      <c r="M32" s="17">
        <f t="shared" si="3"/>
        <v>45.138461538461542</v>
      </c>
    </row>
    <row r="33" spans="1:13" x14ac:dyDescent="0.25">
      <c r="A33" s="1">
        <v>26</v>
      </c>
      <c r="B33" s="1">
        <v>2.92</v>
      </c>
      <c r="C33" s="17">
        <f t="shared" si="0"/>
        <v>12.397260273972604</v>
      </c>
      <c r="D33" s="17">
        <f t="shared" si="1"/>
        <v>44.630136986301373</v>
      </c>
      <c r="G33" s="18"/>
      <c r="H33" s="18"/>
      <c r="J33" s="1">
        <v>26</v>
      </c>
      <c r="K33" s="1">
        <v>8.4600000000000009</v>
      </c>
      <c r="L33" s="17">
        <f t="shared" si="2"/>
        <v>3.853427895981087</v>
      </c>
      <c r="M33" s="17">
        <f t="shared" si="3"/>
        <v>13.872340425531913</v>
      </c>
    </row>
    <row r="34" spans="1:13" x14ac:dyDescent="0.25">
      <c r="A34" s="1">
        <v>27</v>
      </c>
      <c r="B34" s="1">
        <v>3.87</v>
      </c>
      <c r="C34" s="17">
        <f t="shared" si="0"/>
        <v>9.3540051679586576</v>
      </c>
      <c r="D34" s="17">
        <f t="shared" si="1"/>
        <v>33.674418604651166</v>
      </c>
      <c r="G34" s="18"/>
      <c r="H34" s="18"/>
      <c r="J34" s="1">
        <v>27</v>
      </c>
      <c r="K34" s="1">
        <v>4.8099999999999996</v>
      </c>
      <c r="L34" s="17">
        <f t="shared" si="2"/>
        <v>6.7775467775467781</v>
      </c>
      <c r="M34" s="17">
        <f t="shared" si="3"/>
        <v>24.399168399168403</v>
      </c>
    </row>
    <row r="35" spans="1:13" x14ac:dyDescent="0.25">
      <c r="A35" s="1">
        <v>28</v>
      </c>
      <c r="B35" s="1">
        <v>3.61</v>
      </c>
      <c r="C35" s="17">
        <f t="shared" si="0"/>
        <v>10.027700831024932</v>
      </c>
      <c r="D35" s="17">
        <f t="shared" si="1"/>
        <v>36.099722991689752</v>
      </c>
      <c r="G35" s="18"/>
      <c r="H35" s="18"/>
      <c r="J35" s="1">
        <v>28</v>
      </c>
      <c r="K35" s="1">
        <v>4.57</v>
      </c>
      <c r="L35" s="17">
        <f t="shared" si="2"/>
        <v>7.1334792122538291</v>
      </c>
      <c r="M35" s="17">
        <f t="shared" si="3"/>
        <v>25.680525164113785</v>
      </c>
    </row>
    <row r="36" spans="1:13" x14ac:dyDescent="0.25">
      <c r="A36" s="1">
        <v>29</v>
      </c>
      <c r="B36" s="1">
        <v>5.45</v>
      </c>
      <c r="C36" s="17">
        <f t="shared" si="0"/>
        <v>6.6422018348623855</v>
      </c>
      <c r="D36" s="17">
        <f t="shared" si="1"/>
        <v>23.91192660550459</v>
      </c>
      <c r="G36" s="18"/>
      <c r="H36" s="18"/>
      <c r="J36" s="1">
        <v>29</v>
      </c>
      <c r="K36" s="1">
        <v>4.95</v>
      </c>
      <c r="L36" s="17">
        <f t="shared" si="2"/>
        <v>6.5858585858585856</v>
      </c>
      <c r="M36" s="17">
        <f t="shared" si="3"/>
        <v>23.709090909090907</v>
      </c>
    </row>
    <row r="37" spans="1:13" x14ac:dyDescent="0.25">
      <c r="A37" s="1">
        <v>30</v>
      </c>
      <c r="B37" s="1">
        <v>3.43</v>
      </c>
      <c r="C37" s="17">
        <f t="shared" si="0"/>
        <v>10.55393586005831</v>
      </c>
      <c r="D37" s="17">
        <f t="shared" si="1"/>
        <v>37.994169096209916</v>
      </c>
      <c r="G37" s="18"/>
      <c r="H37" s="18"/>
      <c r="J37" s="1">
        <v>30</v>
      </c>
      <c r="K37" s="1">
        <v>2.02</v>
      </c>
      <c r="L37" s="17">
        <f t="shared" si="2"/>
        <v>16.138613861386141</v>
      </c>
      <c r="M37" s="17">
        <f t="shared" si="3"/>
        <v>58.099009900990104</v>
      </c>
    </row>
    <row r="38" spans="1:13" x14ac:dyDescent="0.25">
      <c r="A38" s="1">
        <v>31</v>
      </c>
      <c r="B38" s="1">
        <v>2.73</v>
      </c>
      <c r="C38" s="17">
        <f t="shared" si="0"/>
        <v>13.260073260073261</v>
      </c>
      <c r="D38" s="17">
        <f t="shared" si="1"/>
        <v>47.736263736263737</v>
      </c>
      <c r="G38" s="18"/>
      <c r="H38" s="18"/>
      <c r="J38" s="1">
        <v>31</v>
      </c>
      <c r="K38" s="1">
        <v>3.58</v>
      </c>
      <c r="L38" s="17">
        <f t="shared" si="2"/>
        <v>9.106145251396649</v>
      </c>
      <c r="M38" s="17">
        <f t="shared" si="3"/>
        <v>32.78212290502794</v>
      </c>
    </row>
    <row r="39" spans="1:13" x14ac:dyDescent="0.25">
      <c r="A39" s="1">
        <v>32</v>
      </c>
      <c r="B39" s="1">
        <v>3.41</v>
      </c>
      <c r="C39" s="17">
        <f t="shared" si="0"/>
        <v>10.615835777126101</v>
      </c>
      <c r="D39" s="17">
        <f t="shared" si="1"/>
        <v>38.217008797653968</v>
      </c>
      <c r="G39" s="18"/>
      <c r="H39" s="18"/>
      <c r="J39" s="1">
        <v>32</v>
      </c>
      <c r="K39" s="1">
        <v>2.63</v>
      </c>
      <c r="L39" s="17">
        <f t="shared" si="2"/>
        <v>12.395437262357415</v>
      </c>
      <c r="M39" s="17">
        <f t="shared" si="3"/>
        <v>44.623574144486696</v>
      </c>
    </row>
    <row r="40" spans="1:13" x14ac:dyDescent="0.25">
      <c r="A40" s="1">
        <v>33</v>
      </c>
      <c r="B40" s="1">
        <v>4.59</v>
      </c>
      <c r="C40" s="17">
        <f t="shared" si="0"/>
        <v>7.8867102396514168</v>
      </c>
      <c r="D40" s="17">
        <f t="shared" si="1"/>
        <v>28.3921568627451</v>
      </c>
      <c r="G40" s="18"/>
      <c r="H40" s="18"/>
      <c r="J40" s="1">
        <v>33</v>
      </c>
      <c r="K40" s="1">
        <v>2.5499999999999998</v>
      </c>
      <c r="L40" s="17">
        <f t="shared" si="2"/>
        <v>12.784313725490197</v>
      </c>
      <c r="M40" s="17">
        <f t="shared" si="3"/>
        <v>46.023529411764713</v>
      </c>
    </row>
    <row r="41" spans="1:13" x14ac:dyDescent="0.25">
      <c r="A41" s="1">
        <v>34</v>
      </c>
      <c r="B41" s="1">
        <v>1.94</v>
      </c>
      <c r="C41" s="17">
        <f t="shared" si="0"/>
        <v>18.659793814432991</v>
      </c>
      <c r="D41" s="17">
        <f t="shared" si="1"/>
        <v>67.175257731958766</v>
      </c>
      <c r="G41" s="18"/>
      <c r="H41" s="18"/>
      <c r="J41" s="1">
        <v>34</v>
      </c>
      <c r="K41" s="1">
        <v>1.91</v>
      </c>
      <c r="L41" s="17">
        <f t="shared" si="2"/>
        <v>17.068062827225134</v>
      </c>
      <c r="M41" s="17">
        <f t="shared" si="3"/>
        <v>61.445026178010487</v>
      </c>
    </row>
    <row r="42" spans="1:13" x14ac:dyDescent="0.25">
      <c r="A42" s="1">
        <v>35</v>
      </c>
      <c r="B42" s="1">
        <v>3.01</v>
      </c>
      <c r="C42" s="17">
        <f t="shared" si="0"/>
        <v>12.026578073089702</v>
      </c>
      <c r="D42" s="17">
        <f t="shared" si="1"/>
        <v>43.295681063122927</v>
      </c>
      <c r="G42" s="18"/>
      <c r="H42" s="18"/>
      <c r="J42" s="1">
        <v>35</v>
      </c>
      <c r="K42" s="1">
        <v>2.64</v>
      </c>
      <c r="L42" s="17">
        <f t="shared" si="2"/>
        <v>12.348484848484848</v>
      </c>
      <c r="M42" s="17">
        <f t="shared" si="3"/>
        <v>44.454545454545453</v>
      </c>
    </row>
    <row r="43" spans="1:13" x14ac:dyDescent="0.25">
      <c r="A43" s="1">
        <v>36</v>
      </c>
      <c r="B43" s="1">
        <v>5</v>
      </c>
      <c r="C43" s="17">
        <f t="shared" si="0"/>
        <v>7.24</v>
      </c>
      <c r="D43" s="17">
        <f t="shared" si="1"/>
        <v>26.064</v>
      </c>
      <c r="G43" s="18"/>
      <c r="H43" s="18"/>
      <c r="J43" s="1">
        <v>36</v>
      </c>
      <c r="K43" s="1">
        <v>4.57</v>
      </c>
      <c r="L43" s="17">
        <f t="shared" si="2"/>
        <v>7.1334792122538291</v>
      </c>
      <c r="M43" s="17">
        <f t="shared" si="3"/>
        <v>25.680525164113785</v>
      </c>
    </row>
    <row r="44" spans="1:13" x14ac:dyDescent="0.25">
      <c r="A44" s="1">
        <v>37</v>
      </c>
      <c r="B44" s="1">
        <v>3.93</v>
      </c>
      <c r="C44" s="17">
        <f t="shared" si="0"/>
        <v>9.2111959287531811</v>
      </c>
      <c r="D44" s="17">
        <f t="shared" si="1"/>
        <v>33.160305343511453</v>
      </c>
      <c r="G44" s="18"/>
      <c r="H44" s="18"/>
      <c r="J44" s="1">
        <v>37</v>
      </c>
      <c r="K44" s="1">
        <v>2.66</v>
      </c>
      <c r="L44" s="17">
        <f t="shared" si="2"/>
        <v>12.255639097744361</v>
      </c>
      <c r="M44" s="17">
        <f t="shared" si="3"/>
        <v>44.120300751879697</v>
      </c>
    </row>
    <row r="45" spans="1:13" x14ac:dyDescent="0.25">
      <c r="A45" s="1">
        <v>38</v>
      </c>
      <c r="B45" s="1">
        <v>4.17</v>
      </c>
      <c r="C45" s="17">
        <f t="shared" si="0"/>
        <v>8.6810551558753009</v>
      </c>
      <c r="D45" s="17">
        <f t="shared" si="1"/>
        <v>31.251798561151084</v>
      </c>
      <c r="G45" s="18"/>
      <c r="H45" s="18"/>
      <c r="J45" s="1">
        <v>38</v>
      </c>
      <c r="K45" s="1">
        <v>1.99</v>
      </c>
      <c r="L45" s="17">
        <f t="shared" si="2"/>
        <v>16.381909547738694</v>
      </c>
      <c r="M45" s="17">
        <f t="shared" si="3"/>
        <v>58.9748743718593</v>
      </c>
    </row>
    <row r="46" spans="1:13" x14ac:dyDescent="0.25">
      <c r="A46" s="1">
        <v>39</v>
      </c>
      <c r="B46" s="1">
        <v>9.61</v>
      </c>
      <c r="C46" s="17">
        <f t="shared" si="0"/>
        <v>3.76690946930281</v>
      </c>
      <c r="D46" s="17">
        <f t="shared" si="1"/>
        <v>13.560874089490117</v>
      </c>
      <c r="G46" s="18"/>
      <c r="H46" s="18"/>
      <c r="J46" s="1">
        <v>39</v>
      </c>
      <c r="K46" s="1">
        <v>3</v>
      </c>
      <c r="L46" s="17">
        <f t="shared" si="2"/>
        <v>10.866666666666667</v>
      </c>
      <c r="M46" s="17">
        <f t="shared" si="3"/>
        <v>39.120000000000005</v>
      </c>
    </row>
    <row r="47" spans="1:13" x14ac:dyDescent="0.25">
      <c r="A47" s="1">
        <v>40</v>
      </c>
      <c r="B47" s="1">
        <v>3.99</v>
      </c>
      <c r="C47" s="17">
        <f t="shared" si="0"/>
        <v>9.0726817042606527</v>
      </c>
      <c r="D47" s="17">
        <f t="shared" si="1"/>
        <v>32.661654135338352</v>
      </c>
      <c r="G47" s="18"/>
      <c r="H47" s="18"/>
      <c r="J47" s="1">
        <v>40</v>
      </c>
      <c r="K47" s="1">
        <v>3.94</v>
      </c>
      <c r="L47" s="17">
        <f t="shared" si="2"/>
        <v>8.2741116751269033</v>
      </c>
      <c r="M47" s="17">
        <f t="shared" si="3"/>
        <v>29.786802030456851</v>
      </c>
    </row>
    <row r="48" spans="1:13" x14ac:dyDescent="0.25">
      <c r="A48" s="1">
        <v>41</v>
      </c>
      <c r="B48" s="1">
        <v>5.26</v>
      </c>
      <c r="C48" s="17">
        <f t="shared" si="0"/>
        <v>6.8821292775665404</v>
      </c>
      <c r="D48" s="17">
        <f t="shared" si="1"/>
        <v>24.775665399239546</v>
      </c>
      <c r="G48" s="18"/>
      <c r="H48" s="18"/>
      <c r="J48" s="1">
        <v>41</v>
      </c>
      <c r="K48" s="1">
        <v>3.5</v>
      </c>
      <c r="L48" s="17">
        <f t="shared" si="2"/>
        <v>9.3142857142857149</v>
      </c>
      <c r="M48" s="17">
        <f t="shared" si="3"/>
        <v>33.531428571428577</v>
      </c>
    </row>
    <row r="49" spans="1:13" x14ac:dyDescent="0.25">
      <c r="A49" s="1">
        <v>42</v>
      </c>
      <c r="B49" s="1">
        <v>3.25</v>
      </c>
      <c r="C49" s="17">
        <f t="shared" si="0"/>
        <v>11.13846153846154</v>
      </c>
      <c r="D49" s="17">
        <f t="shared" si="1"/>
        <v>40.098461538461542</v>
      </c>
      <c r="G49" s="18"/>
      <c r="H49" s="18"/>
      <c r="J49" s="1">
        <v>42</v>
      </c>
      <c r="K49" s="1">
        <v>2.39</v>
      </c>
      <c r="L49" s="17">
        <f t="shared" si="2"/>
        <v>13.640167364016737</v>
      </c>
      <c r="M49" s="17">
        <f t="shared" si="3"/>
        <v>49.104602510460253</v>
      </c>
    </row>
    <row r="50" spans="1:13" x14ac:dyDescent="0.25">
      <c r="A50" s="1">
        <v>43</v>
      </c>
      <c r="B50" s="1">
        <v>2.73</v>
      </c>
      <c r="C50" s="17">
        <f t="shared" si="0"/>
        <v>13.260073260073261</v>
      </c>
      <c r="D50" s="17">
        <f t="shared" si="1"/>
        <v>47.736263736263737</v>
      </c>
      <c r="G50" s="18"/>
      <c r="H50" s="18"/>
      <c r="J50" s="1">
        <v>43</v>
      </c>
      <c r="K50" s="1">
        <v>2.5299999999999998</v>
      </c>
      <c r="L50" s="17">
        <f t="shared" si="2"/>
        <v>12.885375494071148</v>
      </c>
      <c r="M50" s="17">
        <f t="shared" si="3"/>
        <v>46.387351778656132</v>
      </c>
    </row>
    <row r="51" spans="1:13" x14ac:dyDescent="0.25">
      <c r="A51" s="1">
        <v>44</v>
      </c>
      <c r="B51" s="1">
        <v>4.24</v>
      </c>
      <c r="C51" s="17">
        <f t="shared" si="0"/>
        <v>8.5377358490566042</v>
      </c>
      <c r="D51" s="17">
        <f t="shared" si="1"/>
        <v>30.735849056603776</v>
      </c>
      <c r="G51" s="18"/>
      <c r="H51" s="18"/>
      <c r="J51" s="1">
        <v>44</v>
      </c>
      <c r="K51" s="1">
        <v>3.41</v>
      </c>
      <c r="L51" s="17">
        <f t="shared" si="2"/>
        <v>9.5601173020527863</v>
      </c>
      <c r="M51" s="17">
        <f t="shared" si="3"/>
        <v>34.416422287390034</v>
      </c>
    </row>
    <row r="52" spans="1:13" x14ac:dyDescent="0.25">
      <c r="A52" s="1">
        <v>45</v>
      </c>
      <c r="B52" s="1">
        <v>3.58</v>
      </c>
      <c r="C52" s="17">
        <f t="shared" si="0"/>
        <v>10.11173184357542</v>
      </c>
      <c r="D52" s="17">
        <f t="shared" si="1"/>
        <v>36.402234636871512</v>
      </c>
      <c r="G52" s="18"/>
      <c r="H52" s="18"/>
      <c r="J52" s="1">
        <v>45</v>
      </c>
      <c r="K52" s="1">
        <v>2.29</v>
      </c>
      <c r="L52" s="17">
        <f t="shared" si="2"/>
        <v>14.235807860262009</v>
      </c>
      <c r="M52" s="17">
        <f t="shared" si="3"/>
        <v>51.248908296943235</v>
      </c>
    </row>
    <row r="53" spans="1:13" x14ac:dyDescent="0.25">
      <c r="A53" s="1">
        <v>46</v>
      </c>
      <c r="B53" s="1">
        <v>3.21</v>
      </c>
      <c r="C53" s="17">
        <f t="shared" si="0"/>
        <v>11.277258566978194</v>
      </c>
      <c r="D53" s="17">
        <f t="shared" si="1"/>
        <v>40.598130841121502</v>
      </c>
      <c r="G53" s="18"/>
      <c r="H53" s="18"/>
      <c r="J53" s="1">
        <v>46</v>
      </c>
      <c r="K53" s="1">
        <v>2.88</v>
      </c>
      <c r="L53" s="17">
        <f t="shared" si="2"/>
        <v>11.319444444444445</v>
      </c>
      <c r="M53" s="17">
        <f t="shared" si="3"/>
        <v>40.75</v>
      </c>
    </row>
    <row r="54" spans="1:13" x14ac:dyDescent="0.25">
      <c r="A54" s="1">
        <v>47</v>
      </c>
      <c r="B54" s="1">
        <v>4.45</v>
      </c>
      <c r="C54" s="17">
        <f t="shared" si="0"/>
        <v>8.1348314606741567</v>
      </c>
      <c r="D54" s="17">
        <f t="shared" si="1"/>
        <v>29.285393258426964</v>
      </c>
      <c r="G54" s="18"/>
      <c r="H54" s="18"/>
      <c r="J54" s="1">
        <v>47</v>
      </c>
      <c r="K54" s="1">
        <v>5.7</v>
      </c>
      <c r="L54" s="17">
        <f t="shared" si="2"/>
        <v>5.7192982456140351</v>
      </c>
      <c r="M54" s="17">
        <f t="shared" si="3"/>
        <v>20.589473684210528</v>
      </c>
    </row>
    <row r="55" spans="1:13" x14ac:dyDescent="0.25">
      <c r="A55" s="1">
        <v>48</v>
      </c>
      <c r="B55" s="1">
        <v>4.3499999999999996</v>
      </c>
      <c r="C55" s="17">
        <f t="shared" si="0"/>
        <v>8.3218390804597711</v>
      </c>
      <c r="D55" s="17">
        <f t="shared" si="1"/>
        <v>29.958620689655177</v>
      </c>
      <c r="G55" s="18"/>
      <c r="H55" s="18"/>
      <c r="J55" s="1">
        <v>48</v>
      </c>
      <c r="K55" s="1">
        <v>3.23</v>
      </c>
      <c r="L55" s="17">
        <f t="shared" si="2"/>
        <v>10.092879256965945</v>
      </c>
      <c r="M55" s="17">
        <f t="shared" si="3"/>
        <v>36.334365325077407</v>
      </c>
    </row>
    <row r="56" spans="1:13" x14ac:dyDescent="0.25">
      <c r="A56" s="1">
        <v>49</v>
      </c>
      <c r="B56" s="1">
        <v>5.29</v>
      </c>
      <c r="C56" s="17">
        <f t="shared" si="0"/>
        <v>6.8431001890359173</v>
      </c>
      <c r="D56" s="17">
        <f t="shared" si="1"/>
        <v>24.635160680529303</v>
      </c>
      <c r="G56" s="18"/>
      <c r="H56" s="18"/>
      <c r="J56" s="1">
        <v>49</v>
      </c>
      <c r="K56" s="1">
        <v>2.21</v>
      </c>
      <c r="L56" s="17">
        <f t="shared" si="2"/>
        <v>14.751131221719458</v>
      </c>
      <c r="M56" s="17">
        <f t="shared" si="3"/>
        <v>53.104072398190048</v>
      </c>
    </row>
    <row r="57" spans="1:13" x14ac:dyDescent="0.25">
      <c r="A57" s="1">
        <v>50</v>
      </c>
      <c r="B57" s="1">
        <v>4.04</v>
      </c>
      <c r="C57" s="17">
        <f t="shared" si="0"/>
        <v>8.9603960396039604</v>
      </c>
      <c r="D57" s="17">
        <f t="shared" si="1"/>
        <v>32.257425742574256</v>
      </c>
      <c r="G57" s="18"/>
      <c r="H57" s="18"/>
      <c r="J57" s="1">
        <v>50</v>
      </c>
      <c r="K57" s="1">
        <v>3.05</v>
      </c>
      <c r="L57" s="17">
        <f t="shared" si="2"/>
        <v>10.688524590163935</v>
      </c>
      <c r="M57" s="17">
        <f t="shared" si="3"/>
        <v>38.478688524590169</v>
      </c>
    </row>
    <row r="58" spans="1:13" x14ac:dyDescent="0.25">
      <c r="A58" s="1">
        <v>51</v>
      </c>
      <c r="B58" s="1">
        <v>5.79</v>
      </c>
      <c r="C58" s="17">
        <f t="shared" si="0"/>
        <v>6.2521588946459419</v>
      </c>
      <c r="D58" s="17">
        <f t="shared" si="1"/>
        <v>22.50777202072539</v>
      </c>
      <c r="G58" s="18"/>
      <c r="H58" s="18"/>
      <c r="J58" s="1">
        <v>51</v>
      </c>
      <c r="K58" s="1">
        <v>6.21</v>
      </c>
      <c r="L58" s="17">
        <f t="shared" si="2"/>
        <v>5.2495974235104672</v>
      </c>
      <c r="M58" s="17">
        <f t="shared" si="3"/>
        <v>18.898550724637683</v>
      </c>
    </row>
    <row r="59" spans="1:13" x14ac:dyDescent="0.25">
      <c r="A59" s="1">
        <v>52</v>
      </c>
      <c r="B59" s="1">
        <v>3.01</v>
      </c>
      <c r="C59" s="17">
        <f t="shared" si="0"/>
        <v>12.026578073089702</v>
      </c>
      <c r="D59" s="17">
        <f t="shared" si="1"/>
        <v>43.295681063122927</v>
      </c>
      <c r="G59" s="18"/>
      <c r="H59" s="18"/>
      <c r="J59" s="1">
        <v>52</v>
      </c>
      <c r="K59" s="1">
        <v>6.43</v>
      </c>
      <c r="L59" s="17">
        <f t="shared" si="2"/>
        <v>5.0699844479004668</v>
      </c>
      <c r="M59" s="17">
        <f t="shared" si="3"/>
        <v>18.25194401244168</v>
      </c>
    </row>
    <row r="60" spans="1:13" x14ac:dyDescent="0.25">
      <c r="A60" s="1">
        <v>53</v>
      </c>
      <c r="B60" s="1">
        <v>5.42</v>
      </c>
      <c r="C60" s="17">
        <f t="shared" si="0"/>
        <v>6.6789667896678973</v>
      </c>
      <c r="D60" s="17">
        <f t="shared" si="1"/>
        <v>24.044280442804432</v>
      </c>
      <c r="G60" s="18"/>
      <c r="H60" s="18"/>
      <c r="J60" s="1">
        <v>53</v>
      </c>
      <c r="K60" s="1">
        <v>2.65</v>
      </c>
      <c r="L60" s="17">
        <f t="shared" si="2"/>
        <v>12.301886792452832</v>
      </c>
      <c r="M60" s="17">
        <f t="shared" si="3"/>
        <v>44.286792452830198</v>
      </c>
    </row>
    <row r="61" spans="1:13" x14ac:dyDescent="0.25">
      <c r="A61" s="1">
        <v>54</v>
      </c>
      <c r="B61" s="1">
        <v>3.87</v>
      </c>
      <c r="C61" s="17">
        <f t="shared" si="0"/>
        <v>9.3540051679586576</v>
      </c>
      <c r="D61" s="17">
        <f t="shared" si="1"/>
        <v>33.674418604651166</v>
      </c>
      <c r="G61" s="18"/>
      <c r="H61" s="18"/>
      <c r="J61" s="1">
        <v>54</v>
      </c>
      <c r="K61" s="1">
        <v>3.01</v>
      </c>
      <c r="L61" s="17">
        <f t="shared" si="2"/>
        <v>10.830564784053157</v>
      </c>
      <c r="M61" s="17">
        <f t="shared" si="3"/>
        <v>38.990033222591364</v>
      </c>
    </row>
    <row r="62" spans="1:13" x14ac:dyDescent="0.25">
      <c r="A62" s="1">
        <v>55</v>
      </c>
      <c r="B62" s="1">
        <v>3.42</v>
      </c>
      <c r="C62" s="17">
        <f t="shared" si="0"/>
        <v>10.584795321637428</v>
      </c>
      <c r="D62" s="17">
        <f t="shared" si="1"/>
        <v>38.10526315789474</v>
      </c>
      <c r="G62" s="18"/>
      <c r="H62" s="18"/>
      <c r="J62" s="1">
        <v>55</v>
      </c>
      <c r="K62" s="1">
        <v>3.55</v>
      </c>
      <c r="L62" s="17">
        <f t="shared" si="2"/>
        <v>9.183098591549296</v>
      </c>
      <c r="M62" s="17">
        <f t="shared" si="3"/>
        <v>33.059154929577467</v>
      </c>
    </row>
    <row r="63" spans="1:13" x14ac:dyDescent="0.25">
      <c r="A63" s="1">
        <v>56</v>
      </c>
      <c r="B63" s="1">
        <v>4.01</v>
      </c>
      <c r="C63" s="17">
        <f t="shared" si="0"/>
        <v>9.0274314214463853</v>
      </c>
      <c r="D63" s="17">
        <f t="shared" si="1"/>
        <v>32.498753117206988</v>
      </c>
      <c r="G63" s="18"/>
      <c r="H63" s="18"/>
      <c r="J63" s="1">
        <v>56</v>
      </c>
      <c r="K63" s="1">
        <v>3.93</v>
      </c>
      <c r="L63" s="17">
        <f t="shared" si="2"/>
        <v>8.2951653944020354</v>
      </c>
      <c r="M63" s="17">
        <f t="shared" si="3"/>
        <v>29.862595419847327</v>
      </c>
    </row>
    <row r="64" spans="1:13" x14ac:dyDescent="0.25">
      <c r="A64" s="1">
        <v>57</v>
      </c>
      <c r="B64" s="1">
        <v>2.93</v>
      </c>
      <c r="C64" s="17">
        <f t="shared" si="0"/>
        <v>12.354948805460751</v>
      </c>
      <c r="D64" s="17">
        <f t="shared" si="1"/>
        <v>44.477815699658706</v>
      </c>
      <c r="G64" s="18"/>
      <c r="H64" s="18"/>
      <c r="J64" s="1">
        <v>57</v>
      </c>
      <c r="K64" s="1">
        <v>2.66</v>
      </c>
      <c r="L64" s="17">
        <f t="shared" si="2"/>
        <v>12.255639097744361</v>
      </c>
      <c r="M64" s="17">
        <f t="shared" si="3"/>
        <v>44.120300751879697</v>
      </c>
    </row>
    <row r="65" spans="1:13" x14ac:dyDescent="0.25">
      <c r="A65" s="1">
        <v>58</v>
      </c>
      <c r="B65" s="1">
        <v>3.61</v>
      </c>
      <c r="C65" s="17">
        <f t="shared" si="0"/>
        <v>10.027700831024932</v>
      </c>
      <c r="D65" s="17">
        <f t="shared" si="1"/>
        <v>36.099722991689752</v>
      </c>
      <c r="E65" s="38"/>
      <c r="F65" s="38"/>
      <c r="G65" s="38"/>
      <c r="H65" s="18"/>
      <c r="J65" s="37" t="s">
        <v>28</v>
      </c>
      <c r="K65" s="37"/>
      <c r="L65" s="37"/>
      <c r="M65" s="17">
        <f>AVERAGE(M8:M64)</f>
        <v>38.005545560593355</v>
      </c>
    </row>
    <row r="66" spans="1:13" x14ac:dyDescent="0.25">
      <c r="A66" s="1">
        <v>59</v>
      </c>
      <c r="B66" s="1">
        <v>5.91</v>
      </c>
      <c r="C66" s="17">
        <f t="shared" si="0"/>
        <v>6.1252115059221666</v>
      </c>
      <c r="D66" s="17">
        <f t="shared" si="1"/>
        <v>22.050761421319802</v>
      </c>
    </row>
    <row r="67" spans="1:13" x14ac:dyDescent="0.25">
      <c r="A67" s="1">
        <v>60</v>
      </c>
      <c r="B67" s="1">
        <v>6.72</v>
      </c>
      <c r="C67" s="17">
        <f t="shared" si="0"/>
        <v>5.3869047619047628</v>
      </c>
      <c r="D67" s="17">
        <f t="shared" si="1"/>
        <v>19.392857142857146</v>
      </c>
    </row>
    <row r="68" spans="1:13" x14ac:dyDescent="0.25">
      <c r="A68" s="1">
        <v>61</v>
      </c>
      <c r="B68" s="1">
        <v>3.01</v>
      </c>
      <c r="C68" s="17">
        <f t="shared" si="0"/>
        <v>12.026578073089702</v>
      </c>
      <c r="D68" s="17">
        <f t="shared" si="1"/>
        <v>43.295681063122927</v>
      </c>
    </row>
    <row r="69" spans="1:13" x14ac:dyDescent="0.25">
      <c r="A69" s="37" t="s">
        <v>29</v>
      </c>
      <c r="B69" s="37"/>
      <c r="C69" s="37"/>
      <c r="D69" s="17">
        <f>AVERAGE(D8:D68)</f>
        <v>34.454675791777937</v>
      </c>
    </row>
  </sheetData>
  <mergeCells count="17">
    <mergeCell ref="A6:D6"/>
    <mergeCell ref="J6:M6"/>
    <mergeCell ref="E65:G65"/>
    <mergeCell ref="J65:L65"/>
    <mergeCell ref="A69:C69"/>
    <mergeCell ref="A4:B4"/>
    <mergeCell ref="C4:D4"/>
    <mergeCell ref="J4:K4"/>
    <mergeCell ref="L4:M4"/>
    <mergeCell ref="A5:D5"/>
    <mergeCell ref="J5:M5"/>
    <mergeCell ref="A1:D1"/>
    <mergeCell ref="J1:M1"/>
    <mergeCell ref="A2:D2"/>
    <mergeCell ref="J2:M2"/>
    <mergeCell ref="A3:D3"/>
    <mergeCell ref="J3:M3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6" workbookViewId="0">
      <selection activeCell="AA43" sqref="AA42:AC4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0</xdr:colOff>
                <xdr:row>42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  <mc:AlternateContent xmlns:mc="http://schemas.openxmlformats.org/markup-compatibility/2006">
      <mc:Choice Requires="x14">
        <oleObject progId="Document" shapeId="1029" r:id="rId6">
          <objectPr defaultSize="0" autoPict="0" r:id="rId7">
            <anchor moveWithCells="1">
              <from>
                <xdr:col>10</xdr:col>
                <xdr:colOff>47625</xdr:colOff>
                <xdr:row>0</xdr:row>
                <xdr:rowOff>0</xdr:rowOff>
              </from>
              <to>
                <xdr:col>19</xdr:col>
                <xdr:colOff>371475</xdr:colOff>
                <xdr:row>42</xdr:row>
                <xdr:rowOff>104775</xdr:rowOff>
              </to>
            </anchor>
          </objectPr>
        </oleObject>
      </mc:Choice>
      <mc:Fallback>
        <oleObject progId="Document" shapeId="1029" r:id="rId6"/>
      </mc:Fallback>
    </mc:AlternateContent>
    <mc:AlternateContent xmlns:mc="http://schemas.openxmlformats.org/markup-compatibility/2006">
      <mc:Choice Requires="x14">
        <oleObject progId="Document" shapeId="1032" r:id="rId8">
          <objectPr defaultSize="0" autoPict="0" r:id="rId9">
            <anchor moveWithCells="1">
              <from>
                <xdr:col>0</xdr:col>
                <xdr:colOff>0</xdr:colOff>
                <xdr:row>42</xdr:row>
                <xdr:rowOff>114300</xdr:rowOff>
              </from>
              <to>
                <xdr:col>10</xdr:col>
                <xdr:colOff>9525</xdr:colOff>
                <xdr:row>86</xdr:row>
                <xdr:rowOff>0</xdr:rowOff>
              </to>
            </anchor>
          </objectPr>
        </oleObject>
      </mc:Choice>
      <mc:Fallback>
        <oleObject progId="Document" shapeId="1032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K14" sqref="K14"/>
    </sheetView>
  </sheetViews>
  <sheetFormatPr defaultRowHeight="15" x14ac:dyDescent="0.25"/>
  <sheetData>
    <row r="1" spans="1:7" x14ac:dyDescent="0.2">
      <c r="D1" t="s">
        <v>16</v>
      </c>
    </row>
    <row r="2" spans="1:7" x14ac:dyDescent="0.2">
      <c r="A2" s="19" t="s">
        <v>30</v>
      </c>
      <c r="B2" s="19" t="s">
        <v>31</v>
      </c>
      <c r="C2" s="19" t="s">
        <v>32</v>
      </c>
      <c r="D2" s="19" t="s">
        <v>33</v>
      </c>
      <c r="E2" s="19" t="s">
        <v>34</v>
      </c>
      <c r="F2" s="19" t="s">
        <v>35</v>
      </c>
      <c r="G2" s="19" t="s">
        <v>36</v>
      </c>
    </row>
    <row r="3" spans="1:7" x14ac:dyDescent="0.25">
      <c r="A3" s="19">
        <v>1</v>
      </c>
      <c r="B3" s="20" t="s">
        <v>37</v>
      </c>
      <c r="C3" s="19" t="s">
        <v>38</v>
      </c>
      <c r="D3" s="20" t="s">
        <v>37</v>
      </c>
      <c r="E3" s="19" t="s">
        <v>38</v>
      </c>
      <c r="F3" s="19" t="s">
        <v>38</v>
      </c>
      <c r="G3" s="19" t="s">
        <v>38</v>
      </c>
    </row>
    <row r="4" spans="1:7" x14ac:dyDescent="0.25">
      <c r="A4" s="19">
        <v>2</v>
      </c>
      <c r="B4" s="20" t="s">
        <v>37</v>
      </c>
      <c r="C4" s="19" t="s">
        <v>38</v>
      </c>
      <c r="D4" s="19" t="s">
        <v>38</v>
      </c>
      <c r="E4" s="20" t="s">
        <v>37</v>
      </c>
      <c r="F4" s="19" t="s">
        <v>38</v>
      </c>
      <c r="G4" s="19" t="s">
        <v>38</v>
      </c>
    </row>
    <row r="5" spans="1:7" x14ac:dyDescent="0.25">
      <c r="A5" s="19">
        <v>3</v>
      </c>
      <c r="B5" s="20" t="s">
        <v>37</v>
      </c>
      <c r="C5" s="20" t="s">
        <v>38</v>
      </c>
      <c r="D5" s="19" t="s">
        <v>38</v>
      </c>
      <c r="E5" s="20" t="s">
        <v>37</v>
      </c>
      <c r="F5" s="19" t="s">
        <v>38</v>
      </c>
      <c r="G5" s="19" t="s">
        <v>38</v>
      </c>
    </row>
    <row r="6" spans="1:7" x14ac:dyDescent="0.25">
      <c r="A6" s="19">
        <v>4</v>
      </c>
      <c r="B6" s="20" t="s">
        <v>37</v>
      </c>
      <c r="C6" s="20" t="s">
        <v>38</v>
      </c>
      <c r="D6" s="20" t="s">
        <v>38</v>
      </c>
      <c r="E6" s="20" t="s">
        <v>37</v>
      </c>
      <c r="F6" s="19" t="s">
        <v>38</v>
      </c>
      <c r="G6" s="19" t="s">
        <v>38</v>
      </c>
    </row>
    <row r="7" spans="1:7" x14ac:dyDescent="0.25">
      <c r="A7" s="19">
        <v>5</v>
      </c>
      <c r="B7" s="20" t="s">
        <v>37</v>
      </c>
      <c r="C7" s="20" t="s">
        <v>38</v>
      </c>
      <c r="D7" s="20" t="s">
        <v>37</v>
      </c>
      <c r="E7" s="19" t="s">
        <v>38</v>
      </c>
      <c r="F7" s="19" t="s">
        <v>38</v>
      </c>
      <c r="G7" s="19" t="s">
        <v>38</v>
      </c>
    </row>
    <row r="8" spans="1:7" x14ac:dyDescent="0.25">
      <c r="A8" s="19">
        <v>6</v>
      </c>
      <c r="B8" s="20" t="s">
        <v>37</v>
      </c>
      <c r="C8" s="20" t="s">
        <v>38</v>
      </c>
      <c r="D8" s="20" t="s">
        <v>37</v>
      </c>
      <c r="E8" s="20" t="s">
        <v>38</v>
      </c>
      <c r="F8" s="19" t="s">
        <v>38</v>
      </c>
      <c r="G8" s="19" t="s">
        <v>38</v>
      </c>
    </row>
    <row r="9" spans="1:7" x14ac:dyDescent="0.25">
      <c r="A9" s="19">
        <v>7</v>
      </c>
      <c r="B9" s="20" t="s">
        <v>37</v>
      </c>
      <c r="C9" s="20" t="s">
        <v>38</v>
      </c>
      <c r="D9" s="20"/>
      <c r="E9" s="20" t="s">
        <v>37</v>
      </c>
      <c r="F9" s="19" t="s">
        <v>38</v>
      </c>
      <c r="G9" s="19" t="s">
        <v>38</v>
      </c>
    </row>
    <row r="10" spans="1:7" x14ac:dyDescent="0.25">
      <c r="A10" s="19">
        <v>8</v>
      </c>
      <c r="B10" s="20" t="s">
        <v>37</v>
      </c>
      <c r="C10" s="20" t="s">
        <v>38</v>
      </c>
      <c r="D10" s="20" t="s">
        <v>37</v>
      </c>
      <c r="E10" s="20" t="s">
        <v>38</v>
      </c>
      <c r="F10" s="20" t="s">
        <v>38</v>
      </c>
      <c r="G10" s="20" t="s">
        <v>38</v>
      </c>
    </row>
    <row r="11" spans="1:7" x14ac:dyDescent="0.25">
      <c r="A11" s="19">
        <v>9</v>
      </c>
      <c r="B11" s="20" t="s">
        <v>37</v>
      </c>
      <c r="C11" s="19" t="s">
        <v>38</v>
      </c>
      <c r="D11" s="19" t="s">
        <v>38</v>
      </c>
      <c r="E11" s="19" t="s">
        <v>38</v>
      </c>
      <c r="F11" s="20" t="s">
        <v>38</v>
      </c>
      <c r="G11" s="20" t="s">
        <v>37</v>
      </c>
    </row>
    <row r="12" spans="1:7" x14ac:dyDescent="0.25">
      <c r="A12" s="19">
        <v>10</v>
      </c>
      <c r="B12" s="20" t="s">
        <v>37</v>
      </c>
      <c r="C12" s="19" t="s">
        <v>38</v>
      </c>
      <c r="D12" s="19" t="s">
        <v>38</v>
      </c>
      <c r="E12" s="19" t="s">
        <v>38</v>
      </c>
      <c r="F12" s="20" t="s">
        <v>38</v>
      </c>
      <c r="G12" s="20" t="s">
        <v>37</v>
      </c>
    </row>
    <row r="13" spans="1:7" x14ac:dyDescent="0.25">
      <c r="A13" s="19">
        <v>11</v>
      </c>
      <c r="B13" s="20" t="s">
        <v>37</v>
      </c>
      <c r="C13" s="19" t="s">
        <v>38</v>
      </c>
      <c r="D13" s="19" t="s">
        <v>38</v>
      </c>
      <c r="E13" s="19" t="s">
        <v>38</v>
      </c>
      <c r="F13" s="20" t="s">
        <v>37</v>
      </c>
      <c r="G13" s="19" t="s">
        <v>38</v>
      </c>
    </row>
    <row r="14" spans="1:7" x14ac:dyDescent="0.25">
      <c r="A14" s="19">
        <v>12</v>
      </c>
      <c r="B14" s="20" t="s">
        <v>37</v>
      </c>
      <c r="C14" s="19" t="s">
        <v>38</v>
      </c>
      <c r="D14" s="19" t="s">
        <v>38</v>
      </c>
      <c r="E14" s="19" t="s">
        <v>38</v>
      </c>
      <c r="F14" s="20" t="s">
        <v>37</v>
      </c>
      <c r="G14" s="19" t="s">
        <v>38</v>
      </c>
    </row>
    <row r="15" spans="1:7" x14ac:dyDescent="0.25">
      <c r="A15" s="19">
        <v>13</v>
      </c>
      <c r="B15" s="19" t="s">
        <v>38</v>
      </c>
      <c r="C15" s="20" t="s">
        <v>37</v>
      </c>
      <c r="D15" s="19" t="s">
        <v>38</v>
      </c>
      <c r="E15" s="19" t="s">
        <v>38</v>
      </c>
      <c r="F15" s="19" t="s">
        <v>38</v>
      </c>
      <c r="G15" s="20" t="s">
        <v>37</v>
      </c>
    </row>
    <row r="16" spans="1:7" x14ac:dyDescent="0.25">
      <c r="A16" s="19">
        <v>14</v>
      </c>
      <c r="B16" s="19" t="s">
        <v>38</v>
      </c>
      <c r="C16" s="20" t="s">
        <v>37</v>
      </c>
      <c r="D16" s="19" t="s">
        <v>38</v>
      </c>
      <c r="E16" s="19" t="s">
        <v>38</v>
      </c>
      <c r="F16" s="19" t="s">
        <v>38</v>
      </c>
      <c r="G16" s="20" t="s">
        <v>37</v>
      </c>
    </row>
    <row r="17" spans="1:7" x14ac:dyDescent="0.25">
      <c r="A17" s="19">
        <v>15</v>
      </c>
      <c r="B17" s="20" t="s">
        <v>37</v>
      </c>
      <c r="C17" s="19" t="s">
        <v>38</v>
      </c>
      <c r="D17" s="19" t="s">
        <v>38</v>
      </c>
      <c r="E17" s="20" t="s">
        <v>37</v>
      </c>
      <c r="F17" s="19" t="s">
        <v>38</v>
      </c>
      <c r="G17" s="19" t="s">
        <v>38</v>
      </c>
    </row>
    <row r="18" spans="1:7" x14ac:dyDescent="0.25">
      <c r="A18" s="19">
        <v>16</v>
      </c>
      <c r="B18" s="20" t="s">
        <v>37</v>
      </c>
      <c r="C18" s="19" t="s">
        <v>38</v>
      </c>
      <c r="D18" s="20" t="s">
        <v>37</v>
      </c>
      <c r="E18" s="19" t="s">
        <v>38</v>
      </c>
      <c r="F18" s="19" t="s">
        <v>38</v>
      </c>
      <c r="G18" s="19" t="s">
        <v>38</v>
      </c>
    </row>
    <row r="19" spans="1:7" x14ac:dyDescent="0.25">
      <c r="A19" s="19">
        <v>17</v>
      </c>
      <c r="B19" s="19" t="s">
        <v>38</v>
      </c>
      <c r="C19" s="20" t="s">
        <v>37</v>
      </c>
      <c r="D19" s="19" t="s">
        <v>38</v>
      </c>
      <c r="E19" s="19" t="s">
        <v>38</v>
      </c>
      <c r="F19" s="19" t="s">
        <v>38</v>
      </c>
      <c r="G19" s="20" t="s">
        <v>37</v>
      </c>
    </row>
    <row r="20" spans="1:7" x14ac:dyDescent="0.25">
      <c r="A20" s="19">
        <v>18</v>
      </c>
      <c r="B20" s="20" t="s">
        <v>37</v>
      </c>
      <c r="C20" s="19" t="s">
        <v>38</v>
      </c>
      <c r="D20" s="20" t="s">
        <v>37</v>
      </c>
      <c r="E20" s="19" t="s">
        <v>38</v>
      </c>
      <c r="F20" s="19" t="s">
        <v>38</v>
      </c>
      <c r="G20" s="19" t="s">
        <v>38</v>
      </c>
    </row>
    <row r="21" spans="1:7" x14ac:dyDescent="0.25">
      <c r="A21" s="19">
        <v>19</v>
      </c>
      <c r="B21" s="20" t="s">
        <v>37</v>
      </c>
      <c r="C21" s="19" t="s">
        <v>38</v>
      </c>
      <c r="D21" s="19" t="s">
        <v>38</v>
      </c>
      <c r="E21" s="20" t="s">
        <v>37</v>
      </c>
      <c r="F21" s="19" t="s">
        <v>38</v>
      </c>
      <c r="G21" s="19" t="s">
        <v>38</v>
      </c>
    </row>
    <row r="22" spans="1:7" x14ac:dyDescent="0.25">
      <c r="A22" s="19">
        <v>20</v>
      </c>
      <c r="B22" s="19" t="s">
        <v>38</v>
      </c>
      <c r="C22" s="20" t="s">
        <v>37</v>
      </c>
      <c r="D22" s="19" t="s">
        <v>38</v>
      </c>
      <c r="E22" s="19" t="s">
        <v>38</v>
      </c>
      <c r="F22" s="19" t="s">
        <v>38</v>
      </c>
      <c r="G22" s="20" t="s">
        <v>37</v>
      </c>
    </row>
    <row r="23" spans="1:7" x14ac:dyDescent="0.25">
      <c r="A23" s="19">
        <v>21</v>
      </c>
      <c r="B23" s="19" t="s">
        <v>38</v>
      </c>
      <c r="C23" s="20" t="s">
        <v>37</v>
      </c>
      <c r="D23" s="20" t="s">
        <v>37</v>
      </c>
      <c r="E23" s="20" t="s">
        <v>38</v>
      </c>
      <c r="F23" s="19" t="s">
        <v>38</v>
      </c>
      <c r="G23" s="20" t="s">
        <v>38</v>
      </c>
    </row>
    <row r="24" spans="1:7" x14ac:dyDescent="0.25">
      <c r="A24" s="19">
        <v>22</v>
      </c>
      <c r="B24" s="20" t="s">
        <v>37</v>
      </c>
      <c r="C24" s="20" t="s">
        <v>38</v>
      </c>
      <c r="D24" s="20" t="s">
        <v>37</v>
      </c>
      <c r="E24" s="20" t="s">
        <v>38</v>
      </c>
      <c r="F24" s="19" t="s">
        <v>38</v>
      </c>
      <c r="G24" s="20" t="s">
        <v>38</v>
      </c>
    </row>
    <row r="25" spans="1:7" x14ac:dyDescent="0.25">
      <c r="A25" s="19">
        <v>23</v>
      </c>
      <c r="B25" s="20" t="s">
        <v>37</v>
      </c>
      <c r="C25" s="20" t="s">
        <v>38</v>
      </c>
      <c r="D25" s="20" t="s">
        <v>37</v>
      </c>
      <c r="E25" s="20" t="s">
        <v>38</v>
      </c>
      <c r="F25" s="19" t="s">
        <v>38</v>
      </c>
      <c r="G25" s="20" t="s">
        <v>38</v>
      </c>
    </row>
    <row r="26" spans="1:7" x14ac:dyDescent="0.25">
      <c r="A26" s="19">
        <v>24</v>
      </c>
      <c r="B26" s="20" t="s">
        <v>37</v>
      </c>
      <c r="C26" s="20" t="s">
        <v>38</v>
      </c>
      <c r="D26" s="20" t="s">
        <v>38</v>
      </c>
      <c r="E26" s="20" t="s">
        <v>38</v>
      </c>
      <c r="F26" s="19" t="s">
        <v>38</v>
      </c>
      <c r="G26" s="20" t="s">
        <v>38</v>
      </c>
    </row>
    <row r="27" spans="1:7" x14ac:dyDescent="0.25">
      <c r="A27" s="19">
        <v>25</v>
      </c>
      <c r="B27" s="20" t="s">
        <v>38</v>
      </c>
      <c r="C27" s="20" t="s">
        <v>37</v>
      </c>
      <c r="D27" s="20" t="s">
        <v>37</v>
      </c>
      <c r="E27" s="20" t="s">
        <v>38</v>
      </c>
      <c r="F27" s="19" t="s">
        <v>38</v>
      </c>
      <c r="G27" s="20" t="s">
        <v>38</v>
      </c>
    </row>
    <row r="28" spans="1:7" x14ac:dyDescent="0.25">
      <c r="A28" s="19">
        <v>26</v>
      </c>
      <c r="B28" s="20" t="s">
        <v>37</v>
      </c>
      <c r="C28" s="20" t="s">
        <v>38</v>
      </c>
      <c r="D28" s="20" t="s">
        <v>38</v>
      </c>
      <c r="E28" s="20" t="s">
        <v>38</v>
      </c>
      <c r="F28" s="20" t="s">
        <v>37</v>
      </c>
      <c r="G28" s="20" t="s">
        <v>38</v>
      </c>
    </row>
    <row r="29" spans="1:7" x14ac:dyDescent="0.25">
      <c r="A29" s="19">
        <v>27</v>
      </c>
      <c r="B29" s="20" t="s">
        <v>37</v>
      </c>
      <c r="C29" s="20" t="s">
        <v>38</v>
      </c>
      <c r="D29" s="20" t="s">
        <v>37</v>
      </c>
      <c r="E29" s="20" t="s">
        <v>38</v>
      </c>
      <c r="F29" s="20" t="s">
        <v>38</v>
      </c>
      <c r="G29" s="20" t="s">
        <v>38</v>
      </c>
    </row>
    <row r="30" spans="1:7" x14ac:dyDescent="0.25">
      <c r="A30" s="19">
        <v>28</v>
      </c>
      <c r="B30" s="20" t="s">
        <v>37</v>
      </c>
      <c r="C30" s="20" t="s">
        <v>38</v>
      </c>
      <c r="D30" s="20" t="s">
        <v>38</v>
      </c>
      <c r="E30" s="20" t="s">
        <v>37</v>
      </c>
      <c r="F30" s="20" t="s">
        <v>38</v>
      </c>
      <c r="G30" s="20" t="s">
        <v>38</v>
      </c>
    </row>
    <row r="31" spans="1:7" x14ac:dyDescent="0.25">
      <c r="A31" s="19">
        <v>29</v>
      </c>
      <c r="B31" s="20" t="s">
        <v>38</v>
      </c>
      <c r="C31" s="20" t="s">
        <v>37</v>
      </c>
      <c r="D31" s="20" t="s">
        <v>37</v>
      </c>
      <c r="E31" s="20" t="s">
        <v>38</v>
      </c>
      <c r="F31" s="20" t="s">
        <v>38</v>
      </c>
      <c r="G31" s="20" t="s">
        <v>38</v>
      </c>
    </row>
    <row r="32" spans="1:7" x14ac:dyDescent="0.25">
      <c r="A32" s="19">
        <v>30</v>
      </c>
      <c r="B32" s="20" t="s">
        <v>37</v>
      </c>
      <c r="C32" s="20" t="s">
        <v>38</v>
      </c>
      <c r="D32" s="20" t="s">
        <v>37</v>
      </c>
      <c r="E32" s="20" t="s">
        <v>38</v>
      </c>
      <c r="F32" s="20" t="s">
        <v>38</v>
      </c>
      <c r="G32" s="20" t="s">
        <v>38</v>
      </c>
    </row>
    <row r="33" spans="1:7" x14ac:dyDescent="0.25">
      <c r="A33" s="19">
        <v>31</v>
      </c>
      <c r="B33" s="20" t="s">
        <v>38</v>
      </c>
      <c r="C33" s="20" t="s">
        <v>37</v>
      </c>
      <c r="D33" s="20" t="s">
        <v>37</v>
      </c>
      <c r="E33" s="20" t="s">
        <v>38</v>
      </c>
      <c r="F33" s="20" t="s">
        <v>38</v>
      </c>
      <c r="G33" s="20" t="s">
        <v>38</v>
      </c>
    </row>
    <row r="34" spans="1:7" x14ac:dyDescent="0.25">
      <c r="A34" s="19">
        <v>32</v>
      </c>
      <c r="B34" s="20" t="s">
        <v>38</v>
      </c>
      <c r="C34" s="20" t="s">
        <v>37</v>
      </c>
      <c r="D34" s="20" t="s">
        <v>37</v>
      </c>
      <c r="E34" s="20" t="s">
        <v>38</v>
      </c>
      <c r="F34" s="20" t="s">
        <v>38</v>
      </c>
      <c r="G34" s="20" t="s">
        <v>38</v>
      </c>
    </row>
    <row r="35" spans="1:7" x14ac:dyDescent="0.25">
      <c r="A35" s="19">
        <v>33</v>
      </c>
      <c r="B35" s="20" t="s">
        <v>37</v>
      </c>
      <c r="C35" s="20" t="s">
        <v>38</v>
      </c>
      <c r="D35" s="20" t="s">
        <v>37</v>
      </c>
      <c r="E35" s="20" t="s">
        <v>38</v>
      </c>
      <c r="F35" s="20" t="s">
        <v>38</v>
      </c>
      <c r="G35" s="20" t="s">
        <v>38</v>
      </c>
    </row>
    <row r="36" spans="1:7" x14ac:dyDescent="0.25">
      <c r="A36" s="19">
        <v>34</v>
      </c>
      <c r="B36" s="20" t="s">
        <v>37</v>
      </c>
      <c r="C36" s="20" t="s">
        <v>38</v>
      </c>
      <c r="D36" s="20" t="s">
        <v>38</v>
      </c>
      <c r="E36" s="20" t="s">
        <v>37</v>
      </c>
      <c r="F36" s="20" t="s">
        <v>38</v>
      </c>
      <c r="G36" s="20" t="s">
        <v>38</v>
      </c>
    </row>
    <row r="37" spans="1:7" x14ac:dyDescent="0.25">
      <c r="A37" s="19">
        <v>35</v>
      </c>
      <c r="B37" s="20" t="s">
        <v>37</v>
      </c>
      <c r="C37" s="20" t="s">
        <v>38</v>
      </c>
      <c r="D37" s="20" t="s">
        <v>37</v>
      </c>
      <c r="E37" s="20" t="s">
        <v>38</v>
      </c>
      <c r="F37" s="20" t="s">
        <v>38</v>
      </c>
      <c r="G37" s="20" t="s">
        <v>38</v>
      </c>
    </row>
    <row r="38" spans="1:7" x14ac:dyDescent="0.25">
      <c r="A38" s="19">
        <v>36</v>
      </c>
      <c r="B38" s="20" t="s">
        <v>37</v>
      </c>
      <c r="C38" s="20" t="s">
        <v>38</v>
      </c>
      <c r="D38" s="20" t="s">
        <v>38</v>
      </c>
      <c r="E38" s="20" t="s">
        <v>38</v>
      </c>
      <c r="F38" s="20" t="s">
        <v>38</v>
      </c>
      <c r="G38" s="20" t="s">
        <v>37</v>
      </c>
    </row>
    <row r="39" spans="1:7" x14ac:dyDescent="0.25">
      <c r="A39" s="19"/>
    </row>
    <row r="41" spans="1:7" x14ac:dyDescent="0.25">
      <c r="A41" s="19"/>
      <c r="B41" s="19"/>
      <c r="C41" s="19"/>
      <c r="D41" s="19" t="s">
        <v>39</v>
      </c>
      <c r="E41" s="19"/>
      <c r="F41" s="19"/>
      <c r="G41" s="19"/>
    </row>
    <row r="42" spans="1:7" x14ac:dyDescent="0.25">
      <c r="A42" s="19" t="s">
        <v>30</v>
      </c>
      <c r="B42" s="19" t="s">
        <v>31</v>
      </c>
      <c r="C42" s="19" t="s">
        <v>32</v>
      </c>
      <c r="D42" s="19" t="s">
        <v>33</v>
      </c>
      <c r="E42" s="19" t="s">
        <v>34</v>
      </c>
      <c r="F42" s="19" t="s">
        <v>35</v>
      </c>
      <c r="G42" s="19" t="s">
        <v>36</v>
      </c>
    </row>
    <row r="43" spans="1:7" x14ac:dyDescent="0.25">
      <c r="A43" s="19">
        <v>37</v>
      </c>
      <c r="B43" s="19" t="s">
        <v>38</v>
      </c>
      <c r="C43" s="20" t="s">
        <v>37</v>
      </c>
      <c r="D43" s="20" t="s">
        <v>37</v>
      </c>
      <c r="E43" s="19" t="s">
        <v>38</v>
      </c>
      <c r="F43" s="19" t="s">
        <v>38</v>
      </c>
      <c r="G43" s="19" t="s">
        <v>38</v>
      </c>
    </row>
    <row r="44" spans="1:7" x14ac:dyDescent="0.25">
      <c r="A44" s="19">
        <v>38</v>
      </c>
      <c r="B44" s="19" t="s">
        <v>38</v>
      </c>
      <c r="C44" s="20" t="s">
        <v>37</v>
      </c>
      <c r="D44" s="19" t="s">
        <v>38</v>
      </c>
      <c r="E44" s="19" t="s">
        <v>38</v>
      </c>
      <c r="F44" s="19" t="s">
        <v>38</v>
      </c>
      <c r="G44" s="20" t="s">
        <v>37</v>
      </c>
    </row>
    <row r="45" spans="1:7" x14ac:dyDescent="0.25">
      <c r="A45" s="19">
        <v>39</v>
      </c>
      <c r="B45" s="19" t="s">
        <v>38</v>
      </c>
      <c r="C45" s="20" t="s">
        <v>37</v>
      </c>
      <c r="D45" s="19" t="s">
        <v>38</v>
      </c>
      <c r="E45" s="19" t="s">
        <v>38</v>
      </c>
      <c r="F45" s="19" t="s">
        <v>38</v>
      </c>
      <c r="G45" s="20" t="s">
        <v>37</v>
      </c>
    </row>
    <row r="46" spans="1:7" x14ac:dyDescent="0.25">
      <c r="A46" s="19">
        <v>40</v>
      </c>
      <c r="B46" s="20" t="s">
        <v>38</v>
      </c>
      <c r="C46" s="20" t="s">
        <v>37</v>
      </c>
      <c r="D46" s="19" t="s">
        <v>38</v>
      </c>
      <c r="E46" s="19" t="s">
        <v>38</v>
      </c>
      <c r="F46" s="19" t="s">
        <v>38</v>
      </c>
      <c r="G46" s="20" t="s">
        <v>37</v>
      </c>
    </row>
    <row r="47" spans="1:7" x14ac:dyDescent="0.25">
      <c r="A47" s="19">
        <v>41</v>
      </c>
      <c r="B47" s="20" t="s">
        <v>37</v>
      </c>
      <c r="C47" s="19" t="s">
        <v>38</v>
      </c>
      <c r="D47" s="20" t="s">
        <v>37</v>
      </c>
      <c r="E47" s="19" t="s">
        <v>38</v>
      </c>
      <c r="F47" s="19" t="s">
        <v>38</v>
      </c>
      <c r="G47" s="19" t="s">
        <v>38</v>
      </c>
    </row>
    <row r="48" spans="1:7" x14ac:dyDescent="0.25">
      <c r="A48" s="19">
        <v>42</v>
      </c>
      <c r="B48" s="20" t="s">
        <v>37</v>
      </c>
      <c r="C48" s="19" t="s">
        <v>38</v>
      </c>
      <c r="D48" s="20" t="s">
        <v>37</v>
      </c>
      <c r="E48" s="19" t="s">
        <v>38</v>
      </c>
      <c r="F48" s="19" t="s">
        <v>38</v>
      </c>
      <c r="G48" s="19" t="s">
        <v>38</v>
      </c>
    </row>
    <row r="49" spans="1:7" x14ac:dyDescent="0.25">
      <c r="A49" s="19">
        <v>43</v>
      </c>
      <c r="B49" s="20" t="s">
        <v>37</v>
      </c>
      <c r="C49" s="19" t="s">
        <v>38</v>
      </c>
      <c r="D49" s="20" t="s">
        <v>37</v>
      </c>
      <c r="E49" s="19" t="s">
        <v>38</v>
      </c>
      <c r="F49" s="19" t="s">
        <v>38</v>
      </c>
      <c r="G49" s="19" t="s">
        <v>38</v>
      </c>
    </row>
    <row r="50" spans="1:7" x14ac:dyDescent="0.25">
      <c r="A50" s="19">
        <v>44</v>
      </c>
      <c r="B50" s="20" t="s">
        <v>37</v>
      </c>
      <c r="C50" s="19" t="s">
        <v>38</v>
      </c>
      <c r="D50" s="19" t="s">
        <v>38</v>
      </c>
      <c r="E50" s="19" t="s">
        <v>38</v>
      </c>
      <c r="F50" s="20" t="s">
        <v>37</v>
      </c>
      <c r="G50" s="19" t="s">
        <v>38</v>
      </c>
    </row>
    <row r="51" spans="1:7" x14ac:dyDescent="0.25">
      <c r="A51" s="19">
        <v>45</v>
      </c>
      <c r="B51" s="20" t="s">
        <v>37</v>
      </c>
      <c r="C51" s="19" t="s">
        <v>38</v>
      </c>
      <c r="D51" s="20" t="s">
        <v>37</v>
      </c>
      <c r="E51" s="19" t="s">
        <v>38</v>
      </c>
      <c r="F51" s="19" t="s">
        <v>38</v>
      </c>
      <c r="G51" s="19" t="s">
        <v>38</v>
      </c>
    </row>
    <row r="52" spans="1:7" x14ac:dyDescent="0.25">
      <c r="A52" s="19">
        <v>46</v>
      </c>
      <c r="B52" s="20" t="s">
        <v>38</v>
      </c>
      <c r="C52" s="20" t="s">
        <v>37</v>
      </c>
      <c r="D52" s="20" t="s">
        <v>38</v>
      </c>
      <c r="E52" s="19" t="s">
        <v>38</v>
      </c>
      <c r="F52" s="19" t="s">
        <v>38</v>
      </c>
      <c r="G52" s="20" t="s">
        <v>37</v>
      </c>
    </row>
    <row r="53" spans="1:7" x14ac:dyDescent="0.25">
      <c r="A53" s="19">
        <v>47</v>
      </c>
      <c r="B53" s="20" t="s">
        <v>37</v>
      </c>
      <c r="C53" s="19" t="s">
        <v>38</v>
      </c>
      <c r="D53" s="19" t="s">
        <v>38</v>
      </c>
      <c r="E53" s="20" t="s">
        <v>37</v>
      </c>
      <c r="F53" s="19" t="s">
        <v>38</v>
      </c>
      <c r="G53" s="19" t="s">
        <v>38</v>
      </c>
    </row>
    <row r="54" spans="1:7" x14ac:dyDescent="0.25">
      <c r="A54" s="19">
        <v>48</v>
      </c>
      <c r="B54" s="20" t="s">
        <v>37</v>
      </c>
      <c r="C54" s="19" t="s">
        <v>38</v>
      </c>
      <c r="D54" s="20" t="s">
        <v>37</v>
      </c>
      <c r="E54" s="19" t="s">
        <v>38</v>
      </c>
      <c r="F54" s="19" t="s">
        <v>38</v>
      </c>
      <c r="G54" s="19" t="s">
        <v>38</v>
      </c>
    </row>
    <row r="55" spans="1:7" x14ac:dyDescent="0.25">
      <c r="A55" s="19">
        <v>49</v>
      </c>
      <c r="B55" s="20" t="s">
        <v>37</v>
      </c>
      <c r="C55" s="19" t="s">
        <v>38</v>
      </c>
      <c r="D55" s="20" t="s">
        <v>37</v>
      </c>
      <c r="E55" s="19" t="s">
        <v>38</v>
      </c>
      <c r="F55" s="19" t="s">
        <v>38</v>
      </c>
      <c r="G55" s="19" t="s">
        <v>38</v>
      </c>
    </row>
    <row r="56" spans="1:7" x14ac:dyDescent="0.25">
      <c r="A56" s="19">
        <v>50</v>
      </c>
      <c r="B56" s="20" t="s">
        <v>37</v>
      </c>
      <c r="C56" s="19" t="s">
        <v>38</v>
      </c>
      <c r="D56" s="19" t="s">
        <v>38</v>
      </c>
      <c r="E56" s="20" t="s">
        <v>37</v>
      </c>
      <c r="F56" s="19" t="s">
        <v>38</v>
      </c>
      <c r="G56" s="19" t="s">
        <v>38</v>
      </c>
    </row>
    <row r="57" spans="1:7" x14ac:dyDescent="0.25">
      <c r="A57" s="19">
        <v>51</v>
      </c>
      <c r="B57" s="20" t="s">
        <v>37</v>
      </c>
      <c r="C57" s="19" t="s">
        <v>38</v>
      </c>
      <c r="D57" s="19" t="s">
        <v>38</v>
      </c>
      <c r="E57" s="20" t="s">
        <v>37</v>
      </c>
      <c r="F57" s="19" t="s">
        <v>38</v>
      </c>
      <c r="G57" s="19" t="s">
        <v>38</v>
      </c>
    </row>
    <row r="58" spans="1:7" x14ac:dyDescent="0.25">
      <c r="A58" s="19">
        <v>52</v>
      </c>
      <c r="B58" s="20" t="s">
        <v>37</v>
      </c>
      <c r="C58" s="19" t="s">
        <v>38</v>
      </c>
      <c r="D58" s="19" t="s">
        <v>38</v>
      </c>
      <c r="E58" s="19" t="s">
        <v>38</v>
      </c>
      <c r="F58" s="19" t="s">
        <v>38</v>
      </c>
      <c r="G58" s="20" t="s">
        <v>37</v>
      </c>
    </row>
    <row r="59" spans="1:7" x14ac:dyDescent="0.25">
      <c r="A59" s="19">
        <v>53</v>
      </c>
      <c r="B59" s="20" t="s">
        <v>37</v>
      </c>
      <c r="C59" s="19" t="s">
        <v>38</v>
      </c>
      <c r="D59" s="20" t="s">
        <v>37</v>
      </c>
      <c r="E59" s="19" t="s">
        <v>38</v>
      </c>
      <c r="F59" s="19" t="s">
        <v>38</v>
      </c>
      <c r="G59" s="19" t="s">
        <v>38</v>
      </c>
    </row>
    <row r="60" spans="1:7" x14ac:dyDescent="0.25">
      <c r="A60" s="19">
        <v>54</v>
      </c>
      <c r="B60" s="20" t="s">
        <v>37</v>
      </c>
      <c r="C60" s="19" t="s">
        <v>38</v>
      </c>
      <c r="D60" s="20" t="s">
        <v>37</v>
      </c>
      <c r="E60" s="19" t="s">
        <v>38</v>
      </c>
      <c r="F60" s="19" t="s">
        <v>38</v>
      </c>
      <c r="G60" s="19" t="s">
        <v>38</v>
      </c>
    </row>
    <row r="61" spans="1:7" x14ac:dyDescent="0.25">
      <c r="A61" s="19">
        <v>55</v>
      </c>
      <c r="B61" s="20" t="s">
        <v>37</v>
      </c>
      <c r="C61" s="19" t="s">
        <v>38</v>
      </c>
      <c r="D61" s="20" t="s">
        <v>37</v>
      </c>
      <c r="E61" s="19" t="s">
        <v>38</v>
      </c>
      <c r="F61" s="19" t="s">
        <v>38</v>
      </c>
      <c r="G61" s="19" t="s">
        <v>38</v>
      </c>
    </row>
    <row r="62" spans="1:7" x14ac:dyDescent="0.25">
      <c r="A62" s="19">
        <v>56</v>
      </c>
      <c r="B62" s="20" t="s">
        <v>37</v>
      </c>
      <c r="C62" s="19" t="s">
        <v>38</v>
      </c>
      <c r="D62" s="20" t="s">
        <v>37</v>
      </c>
      <c r="E62" s="19" t="s">
        <v>38</v>
      </c>
      <c r="F62" s="19" t="s">
        <v>38</v>
      </c>
      <c r="G62" s="19" t="s">
        <v>38</v>
      </c>
    </row>
    <row r="63" spans="1:7" x14ac:dyDescent="0.25">
      <c r="A63" s="19">
        <v>57</v>
      </c>
      <c r="B63" s="20" t="s">
        <v>37</v>
      </c>
      <c r="C63" s="19" t="s">
        <v>38</v>
      </c>
      <c r="D63" s="20" t="s">
        <v>37</v>
      </c>
      <c r="E63" s="19" t="s">
        <v>38</v>
      </c>
      <c r="F63" s="19" t="s">
        <v>38</v>
      </c>
      <c r="G63" s="19" t="s">
        <v>38</v>
      </c>
    </row>
    <row r="64" spans="1:7" x14ac:dyDescent="0.25">
      <c r="A64" s="19">
        <v>58</v>
      </c>
      <c r="B64" s="20" t="s">
        <v>37</v>
      </c>
      <c r="C64" s="19" t="s">
        <v>38</v>
      </c>
      <c r="D64" s="20" t="s">
        <v>37</v>
      </c>
      <c r="E64" s="19" t="s">
        <v>38</v>
      </c>
      <c r="F64" s="19" t="s">
        <v>38</v>
      </c>
      <c r="G64" s="19" t="s">
        <v>38</v>
      </c>
    </row>
    <row r="65" spans="1:7" x14ac:dyDescent="0.25">
      <c r="A65" s="19">
        <v>59</v>
      </c>
      <c r="B65" s="20" t="s">
        <v>37</v>
      </c>
      <c r="C65" s="19" t="s">
        <v>38</v>
      </c>
      <c r="D65" s="20" t="s">
        <v>37</v>
      </c>
      <c r="E65" s="19" t="s">
        <v>38</v>
      </c>
      <c r="F65" s="19" t="s">
        <v>38</v>
      </c>
      <c r="G65" s="19" t="s">
        <v>38</v>
      </c>
    </row>
    <row r="66" spans="1:7" x14ac:dyDescent="0.25">
      <c r="A66" s="19">
        <v>60</v>
      </c>
      <c r="B66" s="20" t="s">
        <v>37</v>
      </c>
      <c r="C66" s="19" t="s">
        <v>38</v>
      </c>
      <c r="D66" s="20" t="s">
        <v>37</v>
      </c>
      <c r="E66" s="19" t="s">
        <v>38</v>
      </c>
      <c r="F66" s="19" t="s">
        <v>38</v>
      </c>
      <c r="G66" s="19" t="s">
        <v>38</v>
      </c>
    </row>
    <row r="67" spans="1:7" x14ac:dyDescent="0.25">
      <c r="A67" s="19">
        <v>61</v>
      </c>
      <c r="B67" s="20" t="s">
        <v>37</v>
      </c>
      <c r="C67" s="19" t="s">
        <v>38</v>
      </c>
      <c r="D67" s="20" t="s">
        <v>37</v>
      </c>
      <c r="E67" s="19" t="s">
        <v>38</v>
      </c>
      <c r="F67" s="19" t="s">
        <v>38</v>
      </c>
      <c r="G67" s="19" t="s">
        <v>38</v>
      </c>
    </row>
    <row r="68" spans="1:7" x14ac:dyDescent="0.25">
      <c r="A68" s="19">
        <v>62</v>
      </c>
      <c r="B68" s="20" t="s">
        <v>37</v>
      </c>
      <c r="C68" s="19" t="s">
        <v>38</v>
      </c>
      <c r="D68" s="20" t="s">
        <v>37</v>
      </c>
      <c r="E68" s="19" t="s">
        <v>38</v>
      </c>
      <c r="F68" s="19" t="s">
        <v>38</v>
      </c>
      <c r="G68" s="19" t="s">
        <v>38</v>
      </c>
    </row>
    <row r="69" spans="1:7" x14ac:dyDescent="0.25">
      <c r="A69" s="19">
        <v>63</v>
      </c>
      <c r="B69" s="20" t="s">
        <v>37</v>
      </c>
      <c r="C69" s="19" t="s">
        <v>38</v>
      </c>
      <c r="D69" s="20" t="s">
        <v>37</v>
      </c>
      <c r="E69" s="19" t="s">
        <v>38</v>
      </c>
      <c r="F69" s="19" t="s">
        <v>38</v>
      </c>
      <c r="G69" s="19" t="s">
        <v>38</v>
      </c>
    </row>
    <row r="70" spans="1:7" x14ac:dyDescent="0.25">
      <c r="A70" s="19">
        <v>64</v>
      </c>
      <c r="B70" s="20" t="s">
        <v>37</v>
      </c>
      <c r="C70" s="19" t="s">
        <v>38</v>
      </c>
      <c r="D70" s="20" t="s">
        <v>37</v>
      </c>
      <c r="E70" s="19" t="s">
        <v>38</v>
      </c>
      <c r="F70" s="19" t="s">
        <v>38</v>
      </c>
      <c r="G70" s="19" t="s">
        <v>38</v>
      </c>
    </row>
    <row r="71" spans="1:7" x14ac:dyDescent="0.25">
      <c r="A71" s="19">
        <v>65</v>
      </c>
      <c r="B71" s="19" t="s">
        <v>38</v>
      </c>
      <c r="C71" s="20" t="s">
        <v>37</v>
      </c>
      <c r="D71" s="19" t="s">
        <v>38</v>
      </c>
      <c r="E71" s="19" t="s">
        <v>38</v>
      </c>
      <c r="F71" s="19" t="s">
        <v>38</v>
      </c>
      <c r="G71" s="20" t="s">
        <v>37</v>
      </c>
    </row>
    <row r="72" spans="1:7" x14ac:dyDescent="0.25">
      <c r="A72" s="19">
        <v>66</v>
      </c>
      <c r="B72" s="20" t="s">
        <v>37</v>
      </c>
      <c r="C72" s="19" t="s">
        <v>38</v>
      </c>
      <c r="D72" s="20" t="s">
        <v>37</v>
      </c>
      <c r="E72" s="19" t="s">
        <v>38</v>
      </c>
      <c r="F72" s="19" t="s">
        <v>38</v>
      </c>
      <c r="G72" s="19" t="s">
        <v>38</v>
      </c>
    </row>
    <row r="73" spans="1:7" x14ac:dyDescent="0.25">
      <c r="A73" s="19">
        <v>67</v>
      </c>
      <c r="B73" s="20" t="s">
        <v>37</v>
      </c>
      <c r="C73" s="19" t="s">
        <v>38</v>
      </c>
      <c r="D73" s="19" t="s">
        <v>38</v>
      </c>
      <c r="E73" s="19" t="s">
        <v>38</v>
      </c>
      <c r="F73" s="20" t="s">
        <v>37</v>
      </c>
      <c r="G73" s="19" t="s">
        <v>38</v>
      </c>
    </row>
    <row r="74" spans="1:7" x14ac:dyDescent="0.25">
      <c r="A74" s="19">
        <v>68</v>
      </c>
      <c r="B74" s="20" t="s">
        <v>37</v>
      </c>
      <c r="C74" s="19" t="s">
        <v>38</v>
      </c>
      <c r="D74" s="20" t="s">
        <v>37</v>
      </c>
      <c r="E74" s="19" t="s">
        <v>38</v>
      </c>
      <c r="F74" s="19" t="s">
        <v>38</v>
      </c>
      <c r="G74" s="19" t="s">
        <v>38</v>
      </c>
    </row>
    <row r="75" spans="1:7" x14ac:dyDescent="0.25">
      <c r="A75" s="19">
        <v>69</v>
      </c>
      <c r="B75" s="20" t="s">
        <v>37</v>
      </c>
      <c r="C75" s="19" t="s">
        <v>38</v>
      </c>
      <c r="D75" s="19" t="s">
        <v>38</v>
      </c>
      <c r="E75" s="19" t="s">
        <v>38</v>
      </c>
      <c r="F75" s="19" t="s">
        <v>38</v>
      </c>
      <c r="G75" s="20" t="s">
        <v>37</v>
      </c>
    </row>
    <row r="76" spans="1:7" x14ac:dyDescent="0.25">
      <c r="A76" s="19">
        <v>70</v>
      </c>
      <c r="B76" s="20" t="s">
        <v>37</v>
      </c>
      <c r="C76" s="19" t="s">
        <v>38</v>
      </c>
      <c r="D76" s="20" t="s">
        <v>37</v>
      </c>
      <c r="E76" s="19" t="s">
        <v>38</v>
      </c>
      <c r="F76" s="19" t="s">
        <v>38</v>
      </c>
      <c r="G76" s="19" t="s">
        <v>38</v>
      </c>
    </row>
    <row r="77" spans="1:7" x14ac:dyDescent="0.25">
      <c r="A77" s="19">
        <v>71</v>
      </c>
      <c r="B77" s="20" t="s">
        <v>37</v>
      </c>
      <c r="C77" s="19" t="s">
        <v>38</v>
      </c>
      <c r="D77" s="20" t="s">
        <v>37</v>
      </c>
      <c r="E77" s="19" t="s">
        <v>38</v>
      </c>
      <c r="F77" s="19" t="s">
        <v>38</v>
      </c>
      <c r="G77" s="19" t="s">
        <v>38</v>
      </c>
    </row>
    <row r="78" spans="1:7" x14ac:dyDescent="0.25">
      <c r="A78" s="19">
        <v>72</v>
      </c>
      <c r="B78" s="20" t="s">
        <v>37</v>
      </c>
      <c r="C78" s="19" t="s">
        <v>38</v>
      </c>
      <c r="D78" s="20" t="s">
        <v>37</v>
      </c>
      <c r="E78" s="19" t="s">
        <v>38</v>
      </c>
      <c r="F78" s="19" t="s">
        <v>38</v>
      </c>
      <c r="G78" s="19" t="s">
        <v>38</v>
      </c>
    </row>
    <row r="79" spans="1:7" x14ac:dyDescent="0.25">
      <c r="A79" s="19">
        <v>73</v>
      </c>
      <c r="B79" s="20" t="s">
        <v>37</v>
      </c>
      <c r="C79" s="19" t="s">
        <v>38</v>
      </c>
      <c r="D79" s="20" t="s">
        <v>37</v>
      </c>
      <c r="E79" s="19" t="s">
        <v>38</v>
      </c>
      <c r="F79" s="19" t="s">
        <v>38</v>
      </c>
      <c r="G79" s="19" t="s">
        <v>38</v>
      </c>
    </row>
    <row r="80" spans="1:7" x14ac:dyDescent="0.25">
      <c r="A80" s="19">
        <v>74</v>
      </c>
      <c r="B80" s="20" t="s">
        <v>37</v>
      </c>
      <c r="C80" s="19" t="s">
        <v>38</v>
      </c>
      <c r="D80" s="19" t="s">
        <v>38</v>
      </c>
      <c r="E80" s="20" t="s">
        <v>37</v>
      </c>
      <c r="F80" s="19" t="s">
        <v>38</v>
      </c>
      <c r="G80" s="19" t="s">
        <v>38</v>
      </c>
    </row>
    <row r="81" spans="1:7" x14ac:dyDescent="0.25">
      <c r="A81" s="19">
        <v>75</v>
      </c>
      <c r="B81" s="19" t="s">
        <v>38</v>
      </c>
      <c r="C81" s="20" t="s">
        <v>37</v>
      </c>
      <c r="D81" s="19" t="s">
        <v>38</v>
      </c>
      <c r="E81" s="19" t="s">
        <v>38</v>
      </c>
      <c r="F81" s="19" t="s">
        <v>38</v>
      </c>
      <c r="G81" s="20" t="s">
        <v>37</v>
      </c>
    </row>
    <row r="82" spans="1:7" x14ac:dyDescent="0.25">
      <c r="A82" s="19">
        <v>76</v>
      </c>
      <c r="B82" s="19" t="s">
        <v>38</v>
      </c>
      <c r="C82" s="20" t="s">
        <v>37</v>
      </c>
      <c r="D82" s="19" t="s">
        <v>38</v>
      </c>
      <c r="E82" s="19" t="s">
        <v>38</v>
      </c>
      <c r="F82" s="19" t="s">
        <v>38</v>
      </c>
      <c r="G82" s="20" t="s">
        <v>37</v>
      </c>
    </row>
    <row r="83" spans="1:7" x14ac:dyDescent="0.25">
      <c r="A83" s="19">
        <v>77</v>
      </c>
      <c r="B83" s="20" t="s">
        <v>37</v>
      </c>
      <c r="C83" s="19" t="s">
        <v>38</v>
      </c>
      <c r="D83" s="20" t="s">
        <v>37</v>
      </c>
      <c r="E83" s="19" t="s">
        <v>38</v>
      </c>
      <c r="F83" s="19" t="s">
        <v>38</v>
      </c>
      <c r="G83" s="19" t="s">
        <v>38</v>
      </c>
    </row>
    <row r="84" spans="1:7" x14ac:dyDescent="0.25">
      <c r="A84" s="19">
        <v>78</v>
      </c>
      <c r="B84" s="20" t="s">
        <v>37</v>
      </c>
      <c r="C84" s="19" t="s">
        <v>38</v>
      </c>
      <c r="D84" s="20" t="s">
        <v>37</v>
      </c>
      <c r="E84" s="19" t="s">
        <v>38</v>
      </c>
      <c r="F84" s="19" t="s">
        <v>38</v>
      </c>
      <c r="G84" s="19" t="s">
        <v>38</v>
      </c>
    </row>
    <row r="85" spans="1:7" x14ac:dyDescent="0.25">
      <c r="A85" s="19">
        <v>79</v>
      </c>
      <c r="B85" s="20" t="s">
        <v>37</v>
      </c>
      <c r="C85" s="19" t="s">
        <v>38</v>
      </c>
      <c r="D85" s="20" t="s">
        <v>37</v>
      </c>
      <c r="E85" s="19" t="s">
        <v>38</v>
      </c>
      <c r="F85" s="19" t="s">
        <v>38</v>
      </c>
      <c r="G85" s="19" t="s">
        <v>38</v>
      </c>
    </row>
    <row r="86" spans="1:7" x14ac:dyDescent="0.25">
      <c r="A86" s="19">
        <v>80</v>
      </c>
      <c r="B86" s="20" t="s">
        <v>37</v>
      </c>
      <c r="C86" s="19" t="s">
        <v>38</v>
      </c>
      <c r="D86" s="20" t="s">
        <v>37</v>
      </c>
      <c r="E86" s="19" t="s">
        <v>38</v>
      </c>
      <c r="F86" s="19" t="s">
        <v>38</v>
      </c>
      <c r="G86" s="19" t="s">
        <v>38</v>
      </c>
    </row>
    <row r="87" spans="1:7" x14ac:dyDescent="0.25">
      <c r="A87" s="19">
        <v>81</v>
      </c>
      <c r="B87" s="20" t="s">
        <v>37</v>
      </c>
      <c r="C87" s="19" t="s">
        <v>38</v>
      </c>
      <c r="D87" s="20" t="s">
        <v>37</v>
      </c>
      <c r="E87" s="19" t="s">
        <v>38</v>
      </c>
      <c r="F87" s="19" t="s">
        <v>38</v>
      </c>
      <c r="G87" s="19" t="s">
        <v>38</v>
      </c>
    </row>
    <row r="88" spans="1:7" x14ac:dyDescent="0.25">
      <c r="A88" s="19">
        <v>82</v>
      </c>
      <c r="B88" s="20" t="s">
        <v>37</v>
      </c>
      <c r="C88" s="19" t="s">
        <v>38</v>
      </c>
      <c r="D88" s="20" t="s">
        <v>37</v>
      </c>
      <c r="E88" s="19" t="s">
        <v>38</v>
      </c>
      <c r="F88" s="19" t="s">
        <v>38</v>
      </c>
      <c r="G88" s="19" t="s">
        <v>38</v>
      </c>
    </row>
    <row r="89" spans="1:7" x14ac:dyDescent="0.25">
      <c r="A89" s="19">
        <v>83</v>
      </c>
      <c r="B89" s="20" t="s">
        <v>37</v>
      </c>
      <c r="C89" s="19" t="s">
        <v>38</v>
      </c>
      <c r="D89" s="20" t="s">
        <v>37</v>
      </c>
      <c r="E89" s="19" t="s">
        <v>38</v>
      </c>
      <c r="F89" s="19" t="s">
        <v>38</v>
      </c>
      <c r="G89" s="19" t="s">
        <v>38</v>
      </c>
    </row>
    <row r="90" spans="1:7" x14ac:dyDescent="0.25">
      <c r="A90" s="19">
        <v>84</v>
      </c>
      <c r="B90" s="20" t="s">
        <v>37</v>
      </c>
      <c r="C90" s="19" t="s">
        <v>38</v>
      </c>
      <c r="D90" s="20" t="s">
        <v>37</v>
      </c>
      <c r="E90" s="19" t="s">
        <v>38</v>
      </c>
      <c r="F90" s="19" t="s">
        <v>38</v>
      </c>
      <c r="G90" s="19" t="s">
        <v>38</v>
      </c>
    </row>
    <row r="91" spans="1:7" x14ac:dyDescent="0.25">
      <c r="A91" s="19">
        <v>85</v>
      </c>
      <c r="B91" s="20" t="s">
        <v>37</v>
      </c>
      <c r="C91" s="19" t="s">
        <v>38</v>
      </c>
      <c r="D91" s="20" t="s">
        <v>37</v>
      </c>
      <c r="E91" s="19" t="s">
        <v>38</v>
      </c>
      <c r="F91" s="19" t="s">
        <v>38</v>
      </c>
      <c r="G91" s="19" t="s">
        <v>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Motorcycle</vt:lpstr>
      <vt:lpstr>Rikshaw</vt:lpstr>
      <vt:lpstr>Conflicts &amp; wrong side movement</vt:lpstr>
      <vt:lpstr>Pedestrian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2019-06-30T12:46:37Z</dcterms:created>
  <dcterms:modified xsi:type="dcterms:W3CDTF">2019-07-01T17:55:22Z</dcterms:modified>
</cp:coreProperties>
</file>